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2" windowWidth="15576" windowHeight="9156"/>
  </bookViews>
  <sheets>
    <sheet name="01.01.2020г." sheetId="11" r:id="rId1"/>
    <sheet name="02.03.2020г." sheetId="12" r:id="rId2"/>
    <sheet name="01.06.2020г." sheetId="13" r:id="rId3"/>
    <sheet name="01.09.2020г." sheetId="14" r:id="rId4"/>
  </sheets>
  <calcPr calcId="124519"/>
</workbook>
</file>

<file path=xl/calcChain.xml><?xml version="1.0" encoding="utf-8"?>
<calcChain xmlns="http://schemas.openxmlformats.org/spreadsheetml/2006/main">
  <c r="H12" i="14"/>
  <c r="H94"/>
  <c r="H93"/>
  <c r="H92"/>
  <c r="H91"/>
  <c r="H99" i="13"/>
  <c r="H98"/>
  <c r="H97"/>
  <c r="H96"/>
  <c r="E93"/>
  <c r="E92"/>
  <c r="E91"/>
  <c r="E90"/>
  <c r="E89"/>
  <c r="E86"/>
  <c r="E85"/>
  <c r="E80"/>
  <c r="E78"/>
  <c r="E77"/>
  <c r="E76"/>
  <c r="E75"/>
  <c r="E74"/>
  <c r="E58"/>
  <c r="E57"/>
  <c r="E56"/>
  <c r="E55"/>
  <c r="E53"/>
  <c r="E52"/>
  <c r="E51"/>
  <c r="E50"/>
  <c r="E49"/>
  <c r="E48"/>
  <c r="E45"/>
  <c r="E44"/>
  <c r="E30"/>
  <c r="E29"/>
  <c r="E28"/>
  <c r="E27"/>
  <c r="E26"/>
  <c r="E23"/>
  <c r="E22"/>
  <c r="E17"/>
  <c r="E16"/>
  <c r="E15"/>
  <c r="E171" i="12"/>
  <c r="E170"/>
  <c r="E169"/>
  <c r="E168"/>
  <c r="E167"/>
  <c r="E164"/>
  <c r="E163"/>
  <c r="E158"/>
  <c r="E156"/>
  <c r="E155"/>
  <c r="E154"/>
  <c r="E153"/>
  <c r="E152"/>
  <c r="E138"/>
  <c r="E137"/>
  <c r="E136"/>
  <c r="E135"/>
  <c r="E133"/>
  <c r="E132"/>
  <c r="E131"/>
  <c r="E130"/>
  <c r="E129"/>
  <c r="E128"/>
  <c r="E125"/>
  <c r="E124"/>
  <c r="E110"/>
  <c r="E109"/>
  <c r="E108"/>
  <c r="E107"/>
  <c r="E106"/>
  <c r="E103"/>
  <c r="E102"/>
  <c r="E97"/>
  <c r="E96"/>
  <c r="E95"/>
  <c r="H252"/>
  <c r="H251"/>
  <c r="H250"/>
  <c r="H249"/>
  <c r="E91"/>
  <c r="E90"/>
  <c r="E89"/>
  <c r="E88"/>
  <c r="E87"/>
  <c r="E86"/>
  <c r="E85"/>
  <c r="E84"/>
  <c r="E76"/>
  <c r="E75"/>
  <c r="E74"/>
  <c r="E73"/>
  <c r="E72"/>
  <c r="E71"/>
  <c r="E70"/>
  <c r="E69"/>
  <c r="E68"/>
  <c r="E67"/>
  <c r="E66"/>
  <c r="E65"/>
  <c r="E59"/>
  <c r="E58"/>
  <c r="E55"/>
  <c r="E54"/>
  <c r="E53"/>
  <c r="E52"/>
  <c r="D1598" i="11"/>
  <c r="D1596"/>
  <c r="D1577"/>
  <c r="D1566"/>
  <c r="D1559"/>
  <c r="D1554"/>
  <c r="D1538"/>
  <c r="D1533"/>
  <c r="D1528" s="1"/>
  <c r="H1527"/>
  <c r="H1526"/>
  <c r="H1525"/>
  <c r="D1521"/>
  <c r="D1515" s="1"/>
  <c r="H1126" l="1"/>
  <c r="H1089"/>
  <c r="E172"/>
  <c r="E171"/>
  <c r="E170"/>
  <c r="E169"/>
  <c r="E168"/>
  <c r="E167"/>
  <c r="E166"/>
  <c r="E165"/>
  <c r="E157"/>
  <c r="E156"/>
  <c r="E155"/>
  <c r="E154"/>
  <c r="E153"/>
  <c r="E152"/>
  <c r="E151"/>
  <c r="E150"/>
  <c r="E149"/>
  <c r="E148"/>
  <c r="E147"/>
  <c r="E146"/>
  <c r="E141"/>
  <c r="E140"/>
  <c r="E137"/>
  <c r="E136"/>
  <c r="E135"/>
  <c r="E134"/>
  <c r="E128"/>
  <c r="E127"/>
  <c r="E126"/>
  <c r="E125"/>
  <c r="E124"/>
  <c r="E121"/>
  <c r="E120"/>
  <c r="E115"/>
  <c r="E113"/>
  <c r="E112"/>
  <c r="E111"/>
  <c r="E110"/>
  <c r="E109"/>
  <c r="E95"/>
  <c r="E94"/>
  <c r="E93"/>
  <c r="E92"/>
  <c r="E90"/>
  <c r="E89"/>
  <c r="E88"/>
  <c r="E87"/>
  <c r="E86"/>
  <c r="E85"/>
  <c r="E82"/>
  <c r="E81"/>
  <c r="E67"/>
  <c r="E66"/>
  <c r="E65"/>
  <c r="E64"/>
  <c r="E63"/>
  <c r="E60"/>
  <c r="E59"/>
  <c r="E54"/>
  <c r="E53"/>
  <c r="E52"/>
  <c r="H1610"/>
  <c r="H1609"/>
  <c r="H1608"/>
  <c r="H1607"/>
  <c r="H1275"/>
  <c r="E1168"/>
  <c r="E1167"/>
  <c r="H1166"/>
  <c r="H1019"/>
  <c r="E850"/>
  <c r="E849"/>
  <c r="E848"/>
  <c r="E843"/>
  <c r="E840"/>
  <c r="E838"/>
  <c r="E836"/>
  <c r="E835"/>
  <c r="E834"/>
  <c r="E833"/>
  <c r="E832"/>
  <c r="E825"/>
  <c r="E778"/>
  <c r="E777"/>
  <c r="E764"/>
  <c r="E760"/>
  <c r="E759"/>
  <c r="E741"/>
  <c r="E740"/>
  <c r="E737"/>
  <c r="E736"/>
  <c r="E733"/>
  <c r="E732"/>
  <c r="H715"/>
  <c r="H646"/>
  <c r="H568"/>
  <c r="H380"/>
  <c r="H350"/>
  <c r="E192"/>
  <c r="E190"/>
  <c r="E189"/>
  <c r="E188"/>
  <c r="E187"/>
  <c r="E186"/>
  <c r="E185"/>
  <c r="E184"/>
  <c r="E183"/>
  <c r="E182"/>
  <c r="E181"/>
  <c r="E180"/>
  <c r="E179"/>
  <c r="E178"/>
  <c r="E177"/>
  <c r="E176"/>
</calcChain>
</file>

<file path=xl/sharedStrings.xml><?xml version="1.0" encoding="utf-8"?>
<sst xmlns="http://schemas.openxmlformats.org/spreadsheetml/2006/main" count="6243" uniqueCount="3668">
  <si>
    <t>УТВЕРЖДАЮ:</t>
  </si>
  <si>
    <t xml:space="preserve">Главный врач        </t>
  </si>
  <si>
    <t>ГБУЗ РБ Белорецкая ЦРКБ</t>
  </si>
  <si>
    <t>_______________Е.В. Кустов</t>
  </si>
  <si>
    <r>
      <t>П Р Е Й С К У Р А Н Т</t>
    </r>
    <r>
      <rPr>
        <sz val="12"/>
        <rFont val="Times New Roman"/>
        <family val="1"/>
        <charset val="204"/>
      </rPr>
      <t xml:space="preserve">  </t>
    </r>
  </si>
  <si>
    <t xml:space="preserve"> НА  ПЛАТНЫЕ  МЕДИЦИНСКИЕ  УСЛУГИ  ОКАЗЫВАЕМЫЕ  </t>
  </si>
  <si>
    <t xml:space="preserve"> ГБУЗ РБ БЕЛОРЕЦКАЯ ЦЕНТРАЛЬНАЯ РАЙОННАЯ КЛИНИЧЕСКАЯ БОЛЬНИЦА</t>
  </si>
  <si>
    <t>Наименование  услуг</t>
  </si>
  <si>
    <t>Единица измерения</t>
  </si>
  <si>
    <t>Стоимость услуги (руб.)</t>
  </si>
  <si>
    <t>Стоимость услуги с увелич.(руб.)</t>
  </si>
  <si>
    <t>Увелич.на 10%</t>
  </si>
  <si>
    <t>Медицинские услуги, оказываемые при периодических медицинских осмотрах</t>
  </si>
  <si>
    <t>1 посещение</t>
  </si>
  <si>
    <t>Осмотр врачом-специалистом при периодическом осмотре</t>
  </si>
  <si>
    <t>Профилактический приём (осмотр комиссией) врача-психиатра</t>
  </si>
  <si>
    <t>Исследование функции вестибулярного аппарата</t>
  </si>
  <si>
    <t>одно исследование</t>
  </si>
  <si>
    <t>Паллестезиометрия</t>
  </si>
  <si>
    <t>Аудиометрия</t>
  </si>
  <si>
    <t>Тонометрия глаза</t>
  </si>
  <si>
    <t>Осмотр глазного дна</t>
  </si>
  <si>
    <t>Определение внутриглазного давления</t>
  </si>
  <si>
    <t xml:space="preserve">Динамометрия </t>
  </si>
  <si>
    <t>Спирография</t>
  </si>
  <si>
    <t>Антропометрия</t>
  </si>
  <si>
    <t>Электрокардиография</t>
  </si>
  <si>
    <t>Исследование  рентгенологическое  легких</t>
  </si>
  <si>
    <t>УЗИ молочной железы (2-х)</t>
  </si>
  <si>
    <t>Анализ крови на гемоглобин</t>
  </si>
  <si>
    <t>один анализ</t>
  </si>
  <si>
    <t>Анализ крови на лейкоциты</t>
  </si>
  <si>
    <t>Анализ крови на СОЭ</t>
  </si>
  <si>
    <t xml:space="preserve">Анализ крови на тромбоциты </t>
  </si>
  <si>
    <t>Анализ крови на эритроциты</t>
  </si>
  <si>
    <t>Общий анализ крови с лейкоформулой</t>
  </si>
  <si>
    <t>Анализ крови на сахар (глюкозы)</t>
  </si>
  <si>
    <t>Анализ крови на холестерин</t>
  </si>
  <si>
    <t>Анализ крови на билирубин</t>
  </si>
  <si>
    <t>Анализ крови на ретикулоциты</t>
  </si>
  <si>
    <t xml:space="preserve">Анализ крови на базофильную зернистость </t>
  </si>
  <si>
    <t>Анализ крови на трансаминозы (АЛТ, АСТ)</t>
  </si>
  <si>
    <t>Определение щелочной фосфатазы в сыворотке крови</t>
  </si>
  <si>
    <t>Анализ мочи общий</t>
  </si>
  <si>
    <t>Определение наличия психоактивных веществ в моче с помощью тест-полоски</t>
  </si>
  <si>
    <t>Цитологический материал при профилактических исследованиях</t>
  </si>
  <si>
    <t>Холодовая проба</t>
  </si>
  <si>
    <t>Прочие  услуги</t>
  </si>
  <si>
    <t>2.1</t>
  </si>
  <si>
    <t>Оформление протокола флюорографического исследования (со снимком)</t>
  </si>
  <si>
    <t>2.2</t>
  </si>
  <si>
    <t xml:space="preserve">Проведение  мед.осмотра  при  поступлении на  работу :                                                                                                                                                                               </t>
  </si>
  <si>
    <t xml:space="preserve"> -необходимый</t>
  </si>
  <si>
    <t xml:space="preserve"> -женщин </t>
  </si>
  <si>
    <t xml:space="preserve"> -лиц, устраивающихся на работу с наличием производственных факторов согласно приказа 302н (физических, химических, биологических факторов, характерных для декретированной группы населения)</t>
  </si>
  <si>
    <t>2.3</t>
  </si>
  <si>
    <t>Медицинский осмотр (профилактический) для поступающих в учебные заведения и на работы не связанные с вредными условиями труда</t>
  </si>
  <si>
    <t>2.4</t>
  </si>
  <si>
    <t xml:space="preserve"> -с химико-токсилогическим исследованием наличия в организме человека наркотических средств и психотропных веществ (7 видов анализов)</t>
  </si>
  <si>
    <t xml:space="preserve"> -без химико-токсилогического исследования наличия в организме человека наркотических средств и психотропных веществ </t>
  </si>
  <si>
    <t xml:space="preserve"> -химико-токсилогические исследования наличия в организме человека наркотических средств и психотропных веществ (7 видов анализов)</t>
  </si>
  <si>
    <t>2.5</t>
  </si>
  <si>
    <t>Проведение медосмотра в КВО при поступлении на работу в МВД</t>
  </si>
  <si>
    <t>2.6</t>
  </si>
  <si>
    <t>Проведение медицинского осмотра граждан в соответствии с Постановлением Правительства РФ от 26.08.2013г. № 733 или Постановление Правительства РФ от 30.05.2014г. № 500 об отсутствии противопоказаний, препятствующих поступлению на службу в следственные органы и учреждения прокуратуры</t>
  </si>
  <si>
    <t>2.7</t>
  </si>
  <si>
    <t>2.8</t>
  </si>
  <si>
    <t>2.9</t>
  </si>
  <si>
    <t>2.10</t>
  </si>
  <si>
    <t>2.11</t>
  </si>
  <si>
    <t>2.12</t>
  </si>
  <si>
    <t xml:space="preserve">Проведение  медицинского осмотра для получения разрешения на приобретение, хранение, ношение оружия и боеприпасов </t>
  </si>
  <si>
    <t>2.13</t>
  </si>
  <si>
    <t>Медицинское освидетельствование граждан для получения разрешения на приобретение, хранение, ношение оружия и боеприпасов при предоставлении справки о результатах ХТИ из ХТЛ.</t>
  </si>
  <si>
    <t>2.14</t>
  </si>
  <si>
    <t>Проведение единовременного медицинского осмотра на право ношения оружия и медицинского осмотра  водителей транспортных средств (для категорий A, B, M и подкатегорий A1, BE, B1)</t>
  </si>
  <si>
    <t>2.15</t>
  </si>
  <si>
    <t>Проведение единовременного медицинского осмотра на право ношения оружия и медицинского осмотра  водителей транспортных средств (для категорий C, D, CE, DE, Tm, Tb и подкатегорий С1, D1, C1E, D1E)</t>
  </si>
  <si>
    <t>2.16</t>
  </si>
  <si>
    <t>2.17</t>
  </si>
  <si>
    <t>Профилактический осмотр специалистов (для медицинского освидетельствования на допуск к управлению транспортными средствами при одновременном прохождении периодического осмотра по направлению работодателя)</t>
  </si>
  <si>
    <t>2.18</t>
  </si>
  <si>
    <t>2.19</t>
  </si>
  <si>
    <t>Обследование врачом-психиатром-наркологом лиц  без гражданства с регистрацией в акте медицинского осмотра (освидетельствования) о состоянии здоровья иностранного гражданина при  предоставлении справки о результатах ХТИ и ХТЛ</t>
  </si>
  <si>
    <t>2.20</t>
  </si>
  <si>
    <t>Проведение медицинского освидетельствования граждан для получения справки об отсутствии противопоказаний для работы с использованием сведений составляющих государственную тайну (согласно приказа МЗ и соцразвития РФ от 26.08.2011г.)</t>
  </si>
  <si>
    <t>2.21</t>
  </si>
  <si>
    <t>2.22</t>
  </si>
  <si>
    <t>2.23</t>
  </si>
  <si>
    <t>2.24</t>
  </si>
  <si>
    <t>Проведение предсменного(послесменного) осмотра (до 5 чел.)</t>
  </si>
  <si>
    <t>2.25</t>
  </si>
  <si>
    <t>Проведение предсменного(послесменного) осмотра (от 5 до 20 чел.)</t>
  </si>
  <si>
    <t>2.26</t>
  </si>
  <si>
    <t>Проведение предсменного(послесменного)осмотра (свыше 20 чел.)</t>
  </si>
  <si>
    <t>2.27</t>
  </si>
  <si>
    <t>Бланк паспорта здоровья</t>
  </si>
  <si>
    <t>1 шт.</t>
  </si>
  <si>
    <t>2.28</t>
  </si>
  <si>
    <t>Проведения медосмотра для оформления санитарно-курортной карты</t>
  </si>
  <si>
    <t>2.29</t>
  </si>
  <si>
    <t>Автоклавирование бикса</t>
  </si>
  <si>
    <t>2.30</t>
  </si>
  <si>
    <t>Оформление заключения о наличии(отсутствии)заболевания</t>
  </si>
  <si>
    <t>Оформление паспорта здоровья</t>
  </si>
  <si>
    <t>Оформление дубликата акта медицинского освидетиельствования иностранным гражданам</t>
  </si>
  <si>
    <t>Экспертиза качества медицинской помощи</t>
  </si>
  <si>
    <t>Медицинские услуги, оказываемые врачом психиатром и психиатром-наркологом</t>
  </si>
  <si>
    <t xml:space="preserve">Психиатрическое освидетельствование </t>
  </si>
  <si>
    <t>Экспертиза алкогольного опьянения</t>
  </si>
  <si>
    <t>Экспертиза наркотического опьянения, без химико-токсикологического анализа</t>
  </si>
  <si>
    <t>Экспертиза на состояние наркотического опьянения с проведением  химико-токсикологический анализа на определение каннабиноидов методом ПФИА</t>
  </si>
  <si>
    <t>Экспертиза на состояние наркотического опьянения с проведением  химико-токсикологический анализа на определение опиатов и амфетаминов методом МСД (скрининг)</t>
  </si>
  <si>
    <t>Медицинский осмотр (периодический и предварительный) по 230-ФЗ от 13.07.2015 г. для работников занятых на работах связанных с источниками повышенной опасности (для специалистов авиации, работников ЖДС и т .п., не связанных с применением огнестрельного оружия и специальных средств) при  наличии справки о результатах ХТИ и ХТЛ</t>
  </si>
  <si>
    <t>Определение наличия психоактивных веществ в моче  (с результатами ХТИ) при прохождении комиссий в сторонних организациях</t>
  </si>
  <si>
    <t>Медицинское освидетельствование граждан на допуск к управлению транспортными средствами и маломерными судами</t>
  </si>
  <si>
    <t>Медицинское освидетельствование граждан для получения разрешения на приобретение, хранение, ношение оружия и боеприпасов (по личной инициативе граждан, а также работников ВО, МВД и т.п., связанных с применением огнестрельного оружия и специальных средств по 230-ФЗ от 13.07.2015 г.)</t>
  </si>
  <si>
    <t>Обследование врачом-психиатром-наркологом лиц  без гражданства с регистрацией в акте медицинского осмотра (освидетельствования) о состоянии здоровья иностранного гражданина</t>
  </si>
  <si>
    <t>1 сутки</t>
  </si>
  <si>
    <t>3</t>
  </si>
  <si>
    <t>Услуги, оказываемые медицинским персоналом</t>
  </si>
  <si>
    <t>3.1</t>
  </si>
  <si>
    <t xml:space="preserve">Консультация терапевта </t>
  </si>
  <si>
    <t>3.2</t>
  </si>
  <si>
    <t>Консультация терапевта повторно</t>
  </si>
  <si>
    <t>Консультация кардиолога</t>
  </si>
  <si>
    <t>Консультация кардиолога повторно</t>
  </si>
  <si>
    <t>Консультация эндокринолога</t>
  </si>
  <si>
    <t>Консультация эндокринолога повторно</t>
  </si>
  <si>
    <t>Консультация невролога</t>
  </si>
  <si>
    <t>Консультация невролога повторно</t>
  </si>
  <si>
    <t>Консультация хирурга</t>
  </si>
  <si>
    <t>Консультация хирурга повторно</t>
  </si>
  <si>
    <t>Консультация врача акушер-гинеколога</t>
  </si>
  <si>
    <t>Консультация врача акушер-гинеколога повторно</t>
  </si>
  <si>
    <t xml:space="preserve">Консультация рефлексотерапевта </t>
  </si>
  <si>
    <t>Консультация рефлексотерапевта повторно</t>
  </si>
  <si>
    <t>Консультация гастроэнтеролога</t>
  </si>
  <si>
    <t>Консультация гастроэнтеролога повторно</t>
  </si>
  <si>
    <t xml:space="preserve">Консультация психиатра </t>
  </si>
  <si>
    <t>Консультация психиатра повторно</t>
  </si>
  <si>
    <t>Консультация психиатра-нарколога</t>
  </si>
  <si>
    <t>Консультация психиатра-нарколога повторно</t>
  </si>
  <si>
    <t>Подкожная инъекция</t>
  </si>
  <si>
    <t>1 инъекция</t>
  </si>
  <si>
    <t>Внутримышечная инъекция</t>
  </si>
  <si>
    <t>Внутривенная ннъекция</t>
  </si>
  <si>
    <t>Постановка системы для внутривенного капельного введения (с физраствором)</t>
  </si>
  <si>
    <t>1 система</t>
  </si>
  <si>
    <t>Взятие мазка у мужчин ( уретра)</t>
  </si>
  <si>
    <t xml:space="preserve">Взятие мазка  у женщин  ( уретра, церв. канал, вагина)             </t>
  </si>
  <si>
    <t>Стоимость одного посещения кабинета МОК</t>
  </si>
  <si>
    <t>один глаз</t>
  </si>
  <si>
    <t>Удаление клеща и обработка раны</t>
  </si>
  <si>
    <t>4</t>
  </si>
  <si>
    <t>5</t>
  </si>
  <si>
    <t>5.1</t>
  </si>
  <si>
    <t>5.2</t>
  </si>
  <si>
    <t>6</t>
  </si>
  <si>
    <t>6.1</t>
  </si>
  <si>
    <t>Работа врача-трансфузиолога при проведении сеанса автоматического плазмафереза</t>
  </si>
  <si>
    <t>6.2</t>
  </si>
  <si>
    <t>Работа операционной медицинской сестры при проведении сеанса автоматического плазмафереза</t>
  </si>
  <si>
    <t>6.3</t>
  </si>
  <si>
    <t>7</t>
  </si>
  <si>
    <t>Гинекологические услуги</t>
  </si>
  <si>
    <t>7.1</t>
  </si>
  <si>
    <t>7.2</t>
  </si>
  <si>
    <t>7.3</t>
  </si>
  <si>
    <t>Введение внутриматочной системы</t>
  </si>
  <si>
    <t>1 ВМС</t>
  </si>
  <si>
    <t>7.4</t>
  </si>
  <si>
    <t>Удаление внутриматочной системы</t>
  </si>
  <si>
    <t>7.5</t>
  </si>
  <si>
    <t>Гинекологический массаж</t>
  </si>
  <si>
    <t>1 сеанс</t>
  </si>
  <si>
    <t>7.6</t>
  </si>
  <si>
    <t>Лечебные ванночки</t>
  </si>
  <si>
    <t>1 процедура</t>
  </si>
  <si>
    <t>7.7</t>
  </si>
  <si>
    <t>Лечебные тампоны</t>
  </si>
  <si>
    <t>Грязевые тампоны</t>
  </si>
  <si>
    <t>Кольпоскопия</t>
  </si>
  <si>
    <t>Электродиатермакоагуляция шейки матки (прижигание)</t>
  </si>
  <si>
    <t>Конизация шейки матки</t>
  </si>
  <si>
    <t>Медикаментозный аборт</t>
  </si>
  <si>
    <t>Мини-аборт</t>
  </si>
  <si>
    <t>Взятие биопсии</t>
  </si>
  <si>
    <t xml:space="preserve">Аспират из полости матки с целью регуляции менструального цикла </t>
  </si>
  <si>
    <t>Аспирация полости матки</t>
  </si>
  <si>
    <t>Гистеросальпинография</t>
  </si>
  <si>
    <t>УЗ-гистеросальпинография</t>
  </si>
  <si>
    <t>Диатермоконизация шейки матки</t>
  </si>
  <si>
    <t>УЗИ органов малого таза</t>
  </si>
  <si>
    <t>1 исследование</t>
  </si>
  <si>
    <t>УЗИ органов малого таза трансвагинально</t>
  </si>
  <si>
    <t>УЗИ для определения беременности</t>
  </si>
  <si>
    <t>УЗИ беременных II и III триместра беременности</t>
  </si>
  <si>
    <t>Наркоз с применением препарата ""Пропофол"</t>
  </si>
  <si>
    <t>Проктологические услуги</t>
  </si>
  <si>
    <t>8.1</t>
  </si>
  <si>
    <t xml:space="preserve">Консультация проктолога (первичная) : сбор анамнеза, внешний осмотр перианальной области                                                                                                                  </t>
  </si>
  <si>
    <t>8.2</t>
  </si>
  <si>
    <t>Ректоманоскопия прямой и сигмовидной кишки</t>
  </si>
  <si>
    <t>Лечение геморроя</t>
  </si>
  <si>
    <t>Назначение индивидуальной схемы консервативной терапии при хроническом геморрое</t>
  </si>
  <si>
    <t>Лигирование латексными кольцами</t>
  </si>
  <si>
    <t>1 узел</t>
  </si>
  <si>
    <t>Склеротерапия внутренних геморроидальных узлов</t>
  </si>
  <si>
    <t>Фотокоагуляция внутренних геморроидальных узлов</t>
  </si>
  <si>
    <t>Иссечение наружной перианальной бахромки</t>
  </si>
  <si>
    <t>Иссечение блока внутреннего и наружного геморроидальных узлов по Милиган Моргану</t>
  </si>
  <si>
    <t>Перевязка</t>
  </si>
  <si>
    <t>Лечение острого флебита геморроидальных узлов</t>
  </si>
  <si>
    <t>Назначение индивидуальной схемы консервативной терапии при остром геморрое</t>
  </si>
  <si>
    <t>Блокада по Аминеву</t>
  </si>
  <si>
    <t>Иссечение кровоточащего флебетического узла</t>
  </si>
  <si>
    <t>Лечение анальной трещины</t>
  </si>
  <si>
    <t>Назначение индивидуальной схемы консервативной терапии при острой анальной трещине</t>
  </si>
  <si>
    <t>Блокада при острой анальной трещине (гидрокортизон + пост-манипуляционная анестезия)</t>
  </si>
  <si>
    <t>Блокада при хронической анальной трещине (регенеративный препарат Alloplant)</t>
  </si>
  <si>
    <t>Иссечение трещины по Аминеву</t>
  </si>
  <si>
    <t xml:space="preserve">Гистологическое подтверждение </t>
  </si>
  <si>
    <t>Лечение фиброзного полипа анального канала</t>
  </si>
  <si>
    <t>Лечение железистого полипа прямой или сигмовидной кишки</t>
  </si>
  <si>
    <t>Лечение острого парапроктита</t>
  </si>
  <si>
    <t>Вскрытие и дренирование под местной анестезией</t>
  </si>
  <si>
    <t>Перевязка и наблюдение после вскрытия абсцесса</t>
  </si>
  <si>
    <t>Лечение хронического парапроктита</t>
  </si>
  <si>
    <t>Иссечение внутрисфинктерного свища прямой кишки с пост-манипуляционной анестезией</t>
  </si>
  <si>
    <t>Лечение эпителиально-копчиковой кисты</t>
  </si>
  <si>
    <t>Иссечение ЭКХ с пост-манипуляционной анестезией</t>
  </si>
  <si>
    <t>Лечение анального зуда</t>
  </si>
  <si>
    <t xml:space="preserve">Назначение индивидуальной схемы консервативной терапии при анальном зуде </t>
  </si>
  <si>
    <t>Денервация - операция</t>
  </si>
  <si>
    <t>Ковровая блокада по Аминеву</t>
  </si>
  <si>
    <t>Лечение перианальной остроконечной кандиломы</t>
  </si>
  <si>
    <t>Удаление под местной анестезией</t>
  </si>
  <si>
    <t>1 кв см</t>
  </si>
  <si>
    <t>Лечение неспецифического язвенного колита/Синдром раздраженной толстой кишки</t>
  </si>
  <si>
    <t>Лечение кокцигодинии</t>
  </si>
  <si>
    <t xml:space="preserve">Назначение индивидуальной схемы консервативной терапии при кокцигодинии </t>
  </si>
  <si>
    <t>Блокада</t>
  </si>
  <si>
    <t>9</t>
  </si>
  <si>
    <t>Услуги оказываемые врачом отоларингологом</t>
  </si>
  <si>
    <t xml:space="preserve">Консультация врача-отоларинголога </t>
  </si>
  <si>
    <t>Консультация врача-отоларинголога повторно</t>
  </si>
  <si>
    <t>Промывание лакун миндалин</t>
  </si>
  <si>
    <t>Промывание аттика</t>
  </si>
  <si>
    <t>Удаление серных пробок вымыванием</t>
  </si>
  <si>
    <t>Анемизация соустья пазух носа</t>
  </si>
  <si>
    <t>Продувание слуховых труб по Проэтцу</t>
  </si>
  <si>
    <t>Массаж барабанных перепонок</t>
  </si>
  <si>
    <t>2 сеанс</t>
  </si>
  <si>
    <t>Массаж задней стенки глотки</t>
  </si>
  <si>
    <t>3 сеанс</t>
  </si>
  <si>
    <t>Взятие мазка из носа на эозинофилы</t>
  </si>
  <si>
    <t>Камертональное исследование слуха</t>
  </si>
  <si>
    <t>Тональная аудиометрия</t>
  </si>
  <si>
    <t>Удаления инородных тел из уха, носа, зева</t>
  </si>
  <si>
    <t>Промывание носовых ходов с вакуумированием содержимого</t>
  </si>
  <si>
    <t>Внутригортанные орошения лекарственными средствами (заливки)</t>
  </si>
  <si>
    <t>Амбулаторные операции:</t>
  </si>
  <si>
    <t>Пункция верхне-челюстной пазухи</t>
  </si>
  <si>
    <t>Вскрытие кист миндалин</t>
  </si>
  <si>
    <t>10</t>
  </si>
  <si>
    <t xml:space="preserve">Исследования радиоизотопные, инструментальные и функциональные </t>
  </si>
  <si>
    <t>10.1</t>
  </si>
  <si>
    <t>Фиброгастроэозофогодуоденоскопия</t>
  </si>
  <si>
    <t>10.2</t>
  </si>
  <si>
    <t>Фиброколоноскопия</t>
  </si>
  <si>
    <t>10.3</t>
  </si>
  <si>
    <t>Фибробронхоскопия</t>
  </si>
  <si>
    <t>10.4</t>
  </si>
  <si>
    <t>Велоэргометрия</t>
  </si>
  <si>
    <t>10.5</t>
  </si>
  <si>
    <t>10.6</t>
  </si>
  <si>
    <t>Электроэнцефалография</t>
  </si>
  <si>
    <t>Реоэнцефалография</t>
  </si>
  <si>
    <t>Электрокардиография с расшифровкой</t>
  </si>
  <si>
    <t>Электрокардиография  на  дому с расшифровкой (в черте одного населенного пункта)</t>
  </si>
  <si>
    <t>10.10</t>
  </si>
  <si>
    <t>Электрокардиография  на  дому без расшифровки (в черте одного населенного пункта)</t>
  </si>
  <si>
    <t>10.11</t>
  </si>
  <si>
    <t>Электрокардиография с нагрузкой</t>
  </si>
  <si>
    <t>10.12</t>
  </si>
  <si>
    <t>Холтеровское  мониторирование 2 часа</t>
  </si>
  <si>
    <t>10.13</t>
  </si>
  <si>
    <t>Холтеровское  мониторирование 5 часов</t>
  </si>
  <si>
    <t>10.14</t>
  </si>
  <si>
    <t>Холтеровское  мониторирование 24 часа</t>
  </si>
  <si>
    <t>10.15</t>
  </si>
  <si>
    <t>Эхокардиография (УЗИ сердца)</t>
  </si>
  <si>
    <t>10.16</t>
  </si>
  <si>
    <t>УЗИ мочевого пузыря</t>
  </si>
  <si>
    <t>10.17</t>
  </si>
  <si>
    <t>УЗИ почек</t>
  </si>
  <si>
    <t>УЗИ надпочечников</t>
  </si>
  <si>
    <t>УЗИ почек и доплерография сосудов почек</t>
  </si>
  <si>
    <t>УЗИ малого таза   (жен)</t>
  </si>
  <si>
    <t>УЗИ малого таза   (трансвагинально)</t>
  </si>
  <si>
    <t>УЗИ органов  брюшной полости и почек</t>
  </si>
  <si>
    <t>УЗИ органов  брюшной полости и мочевого пузыря</t>
  </si>
  <si>
    <t>УЗИ органов  брюшной полости (без почек)</t>
  </si>
  <si>
    <t>Определение пола плода</t>
  </si>
  <si>
    <t>УЗИ малого таза (мужского) с определением объема остаточной мочи</t>
  </si>
  <si>
    <t>УЗИ малого таза   (трансректально - ТРУЗИ)</t>
  </si>
  <si>
    <t>УЗИ  малого  таза и почек</t>
  </si>
  <si>
    <t xml:space="preserve"> УЗИ брюшной полости и органов малого таза</t>
  </si>
  <si>
    <t xml:space="preserve">УЗИ плевральной полости </t>
  </si>
  <si>
    <t xml:space="preserve">УЗИ желчного пузыря с определением функции </t>
  </si>
  <si>
    <t>УЗИ  щитовидной  железы</t>
  </si>
  <si>
    <t>УЗИ молочной железы (одной)</t>
  </si>
  <si>
    <t>УЗИ  перифирических л/у, мягких тканей</t>
  </si>
  <si>
    <t xml:space="preserve">УЗИ гистеросальпингография       </t>
  </si>
  <si>
    <t>УЗИ органов  мошонки</t>
  </si>
  <si>
    <t>УЗИ предстательной железы</t>
  </si>
  <si>
    <t>УЗИ головного мозга детей первого года жизни (нейросонография)</t>
  </si>
  <si>
    <t>УЗИ суставов:</t>
  </si>
  <si>
    <t xml:space="preserve"> - одного сустава</t>
  </si>
  <si>
    <t xml:space="preserve"> - двух суставов</t>
  </si>
  <si>
    <t>УЗИ поясничного отдела позвоночника:</t>
  </si>
  <si>
    <t xml:space="preserve"> - взрослым</t>
  </si>
  <si>
    <t xml:space="preserve"> - детям</t>
  </si>
  <si>
    <t>УЗИ шейного отдела позвоночника:</t>
  </si>
  <si>
    <t xml:space="preserve"> - детям от 1 года до 12 лет</t>
  </si>
  <si>
    <t xml:space="preserve"> - детям до 1 года</t>
  </si>
  <si>
    <t>УЗИ шейного отдела позвоночника с артерией</t>
  </si>
  <si>
    <t>УЗИ тазобедренного сустава детям до 1 года</t>
  </si>
  <si>
    <t>УЗИ фолликула (фолликулометрия)</t>
  </si>
  <si>
    <t xml:space="preserve">УЗИ глазных яблок: </t>
  </si>
  <si>
    <t xml:space="preserve"> -одного глаза</t>
  </si>
  <si>
    <t xml:space="preserve"> - оба глаза</t>
  </si>
  <si>
    <t>УЗДГ сосудов почек</t>
  </si>
  <si>
    <t>УЗДГ сосудов одной ноги</t>
  </si>
  <si>
    <t>УЗДГ сосудов двух ног</t>
  </si>
  <si>
    <t>УЗДГ сосудов одной руки</t>
  </si>
  <si>
    <t>УЗДГ сосудов двух рук</t>
  </si>
  <si>
    <t>УЗДГ сосудов одного органа или опухоли</t>
  </si>
  <si>
    <t>УЗДГ аорты и ее ветвей</t>
  </si>
  <si>
    <t>Снимок (печать на принтере)</t>
  </si>
  <si>
    <t>Доплерография сосудов отдельного органа</t>
  </si>
  <si>
    <t>Доплерография нижних конечностей</t>
  </si>
  <si>
    <t>Доплерография сосудов шеи</t>
  </si>
  <si>
    <t>Доплеркардиография</t>
  </si>
  <si>
    <t>Цветное картирование</t>
  </si>
  <si>
    <t>Маммография</t>
  </si>
  <si>
    <t>11.1</t>
  </si>
  <si>
    <t>Массаж лечебный</t>
  </si>
  <si>
    <t>Массаж головы</t>
  </si>
  <si>
    <t>одна процедура</t>
  </si>
  <si>
    <t>Массаж лица</t>
  </si>
  <si>
    <t>Массаж шейно-воротниковой зоны</t>
  </si>
  <si>
    <t>Массаж шейно-грудной зоны (до первого поясничного)</t>
  </si>
  <si>
    <t>Массаж верхней конечности</t>
  </si>
  <si>
    <t>1 конечность</t>
  </si>
  <si>
    <t>Массаж верхней конечности с захватом кисти</t>
  </si>
  <si>
    <t>Массаж передней поверхности грудной клетки</t>
  </si>
  <si>
    <t>Массаж передней брюшной стенки (живот)</t>
  </si>
  <si>
    <t>Массаж спины (от 7 шейного до 1 поясничного позвонка, у детей младшего и среднего школьного возраста, включая поясничную область)</t>
  </si>
  <si>
    <t>Массаж спины (от 7 шейного до 1 поясничного позвонка, у детей младшего и среднего школьного возраста, включая поясничную область) с захватом шейно-воротниковой зоны</t>
  </si>
  <si>
    <t>Массаж пояснично-крестцовой области</t>
  </si>
  <si>
    <t>Общий массаж спины</t>
  </si>
  <si>
    <t>Массаж нижней конечности</t>
  </si>
  <si>
    <t>Массаж нижней конечности с захватом стопы</t>
  </si>
  <si>
    <t>Общий массаж тела</t>
  </si>
  <si>
    <t>Антицеллюлитный массаж (область бедер, ягодиц, живота и спины)</t>
  </si>
  <si>
    <t>Медовый массаж спины</t>
  </si>
  <si>
    <t>11.2</t>
  </si>
  <si>
    <t>Массаж лечебный(детям)</t>
  </si>
  <si>
    <t>Гидромассаж</t>
  </si>
  <si>
    <t>Душ Шарко</t>
  </si>
  <si>
    <t>Циркуляционный душ</t>
  </si>
  <si>
    <t>Лечебные ванны</t>
  </si>
  <si>
    <t>Массаж шейно-воротниковой зоны и головы</t>
  </si>
  <si>
    <t>Массаж верхней конечности (2 конечности)</t>
  </si>
  <si>
    <t>Массаж нижней конечности (1 конечность)</t>
  </si>
  <si>
    <t>Массаж грудной клетки</t>
  </si>
  <si>
    <t>Общий массаж тела детям до 7 лет</t>
  </si>
  <si>
    <t>Общий массаж тела детям старше 7 лет</t>
  </si>
  <si>
    <t>12</t>
  </si>
  <si>
    <t>Лабораторные анализы</t>
  </si>
  <si>
    <t>Гематологические исследования</t>
  </si>
  <si>
    <t>Подсчет лейкоцитарной формулы с описанием морфологии форменных элементов крови</t>
  </si>
  <si>
    <t>Подсчет лейкоцитарной формулы для гематологических больных</t>
  </si>
  <si>
    <t>Определение гематокрита</t>
  </si>
  <si>
    <t>Анализ крови на  ретикулоциты</t>
  </si>
  <si>
    <t>Подсчет лейкоцитов</t>
  </si>
  <si>
    <t xml:space="preserve">Подсчет эритроцитов с базофильной зернистостью </t>
  </si>
  <si>
    <t>Анализ крови на LE клетки (волчаночные клетки)</t>
  </si>
  <si>
    <t>Исследования на малярийные паразиты (в толстой капле, окрашенном мазке)</t>
  </si>
  <si>
    <t>Биохимические исследования крови</t>
  </si>
  <si>
    <t>Анализ крови на альдолазу (альфа-амилаза)</t>
  </si>
  <si>
    <t xml:space="preserve">Анализ крови на панкреатическая амилаза </t>
  </si>
  <si>
    <t>Анализ крови на белок</t>
  </si>
  <si>
    <t>Анализ крови на билирубин прямой</t>
  </si>
  <si>
    <t xml:space="preserve">Анализ крови на калий </t>
  </si>
  <si>
    <t>Анализ крови на калий и натрий</t>
  </si>
  <si>
    <r>
      <t>Анализ крови на кальций Ca</t>
    </r>
    <r>
      <rPr>
        <vertAlign val="superscript"/>
        <sz val="12"/>
        <rFont val="Times New Roman"/>
        <family val="1"/>
        <charset val="204"/>
      </rPr>
      <t>++</t>
    </r>
  </si>
  <si>
    <t>Анализ крови на креатинин</t>
  </si>
  <si>
    <t>Анализ крови на мочевину</t>
  </si>
  <si>
    <t xml:space="preserve">Анализ крови на мочевую кислоту </t>
  </si>
  <si>
    <t>Анализ крови на тимоловые пробы</t>
  </si>
  <si>
    <t>Анализ крови на сахар с нагрузкой</t>
  </si>
  <si>
    <t>Анализ крови на хлориды</t>
  </si>
  <si>
    <t>Исследование крови на альфа-холестерин ЛПВП</t>
  </si>
  <si>
    <t>Исследование крови на альфа-холестерин ЛПНП</t>
  </si>
  <si>
    <t>Анализ крови на триглицериды</t>
  </si>
  <si>
    <t xml:space="preserve">Определение железа в сыворотке крови </t>
  </si>
  <si>
    <t>Исследование крови на гамма-глютаминтрасфераза</t>
  </si>
  <si>
    <t>Исследование крови на ЛДГ</t>
  </si>
  <si>
    <t>Ревмопробы (СРБ+АСЛОТРФ)</t>
  </si>
  <si>
    <t>Липидный спектр</t>
  </si>
  <si>
    <t>Проба Реберга</t>
  </si>
  <si>
    <t>Тропонин I</t>
  </si>
  <si>
    <t>Гликированный гемоглобин (HbA1С, Glycated Hemoglobin)</t>
  </si>
  <si>
    <t>Анализ крови на альбумин</t>
  </si>
  <si>
    <t>Фактор атерогенности (расчет риска инфаркта миокарда)</t>
  </si>
  <si>
    <t>Исследование крови на гомоцистеин</t>
  </si>
  <si>
    <t>Анализ крови на фосфар</t>
  </si>
  <si>
    <t>Анализ крови на Mg++</t>
  </si>
  <si>
    <t>Анализ крови на щелочную фосфатазу</t>
  </si>
  <si>
    <t>Коагулология</t>
  </si>
  <si>
    <t>Определение времени свертываемости</t>
  </si>
  <si>
    <t>Определение времени кровотечения</t>
  </si>
  <si>
    <t>МНО+ПТВ</t>
  </si>
  <si>
    <t>Коагулограмма (АЧТВ,ТВ,ПТИ,МНО,фибриноген)</t>
  </si>
  <si>
    <t>Д-димеры</t>
  </si>
  <si>
    <t>Общеклинические исследования</t>
  </si>
  <si>
    <t>Анализ мочи общий (с микроскопией осадка)</t>
  </si>
  <si>
    <t>Анализ мочи на ацетон</t>
  </si>
  <si>
    <t>Обнаружение кетоновых тел (экспресс тест)</t>
  </si>
  <si>
    <t>Обнаружение билирубина в моче</t>
  </si>
  <si>
    <t>Анализ мочи на диастазу</t>
  </si>
  <si>
    <t>Анализ мочи на желчные пигменты</t>
  </si>
  <si>
    <t>Анализ мочи на белок</t>
  </si>
  <si>
    <t>Анализ мочи на сахар</t>
  </si>
  <si>
    <t>Анализ мочи суточный на глюкозурию</t>
  </si>
  <si>
    <t>Анализ мочи на уробилиноген</t>
  </si>
  <si>
    <t>Исследование мочи по Нечипоренко</t>
  </si>
  <si>
    <t>Исследование мочи по Зимницкому</t>
  </si>
  <si>
    <t>3х стаканная проба мочи</t>
  </si>
  <si>
    <t>Белок Бена-Джокса в моче</t>
  </si>
  <si>
    <t>Анализ мокроты на ВК (микроскопия на туберкулез)</t>
  </si>
  <si>
    <t>Исследование спинно-мозговой жидкости</t>
  </si>
  <si>
    <t>Анализ кала на я/гельминтов</t>
  </si>
  <si>
    <t>Реакция Грегерсена (на скрытую кровь)</t>
  </si>
  <si>
    <t>Исследование соскоба с перианальных складок</t>
  </si>
  <si>
    <t>Копрограмма</t>
  </si>
  <si>
    <t>Исследование сока предстательной железы</t>
  </si>
  <si>
    <t>Спермограмма</t>
  </si>
  <si>
    <t>Кал на простейшие (лямблии)</t>
  </si>
  <si>
    <t xml:space="preserve">Иммунологические исследования </t>
  </si>
  <si>
    <t>Определение группы крови и резус-фактора</t>
  </si>
  <si>
    <t>Микрореакция преципитации (сифилис) МРП</t>
  </si>
  <si>
    <t>Исследование крови на «С» реактивный белок</t>
  </si>
  <si>
    <t>Определение антистерептолизина О</t>
  </si>
  <si>
    <t>Определение ревмофактора</t>
  </si>
  <si>
    <t>ИФА АТ суммарные на сифилис</t>
  </si>
  <si>
    <t>Исследование крови на хламидии (ИФА Ig М)</t>
  </si>
  <si>
    <t>Исследование крови на хламидии (ИФА Ig G)</t>
  </si>
  <si>
    <t>Исследование крови на хламидии (ИФА Ig M+G)</t>
  </si>
  <si>
    <t>Исследование крови на токсоплазмоз (ИФА Ig M)</t>
  </si>
  <si>
    <t>Исследование крови на токсоплазмоз (ИФА Ig G)</t>
  </si>
  <si>
    <t>Исследование крови на лямблиоз (ИФА)</t>
  </si>
  <si>
    <t>Исследование крови на токсокароз (ИФА)</t>
  </si>
  <si>
    <t>Исследование крови на описторхоз (Ig G)</t>
  </si>
  <si>
    <t>Исследование крови на эхинококкоз (Ig G)</t>
  </si>
  <si>
    <t>Исследование крови на аскаридоз (Ig G)</t>
  </si>
  <si>
    <t>Исследование крови на микоплазму (ИФА Ig M)</t>
  </si>
  <si>
    <t xml:space="preserve">Исследование крови на микоплазму (ИФА Ig G) </t>
  </si>
  <si>
    <t>Исследование крови на Helicobacter pylori (Ig G)</t>
  </si>
  <si>
    <t>Исследование крови на Helicobacter pylori (Ig M)</t>
  </si>
  <si>
    <t>Исследование крови на уреаплазму (ИФА Ig M)</t>
  </si>
  <si>
    <t xml:space="preserve">Исследование крови на уреаплазму  (ИФА Ig G) </t>
  </si>
  <si>
    <t xml:space="preserve">Исследование крови на (ИФА Ig Е) общий </t>
  </si>
  <si>
    <t>Исследование крови на ЦМВИ (ИФА Ig G)</t>
  </si>
  <si>
    <t>Исследование крови на ЦМВИ (ИФА Ig М)</t>
  </si>
  <si>
    <t>Исследование крови на ВПГ1,2 (ИФА Ig M)</t>
  </si>
  <si>
    <t>Исследование крови на ВПГ1,2 (ИФА Ig G)</t>
  </si>
  <si>
    <t xml:space="preserve">Антитела к возбудителю боррелиоза (болезнь Лайма) </t>
  </si>
  <si>
    <t>АТ к описторхам , эхинококку,  токсокаре, трихинелле ( Ig M)</t>
  </si>
  <si>
    <t>АТ к описторхам , эхинококку,  токсокаре, трихинелле ( Ig G)</t>
  </si>
  <si>
    <t>АТ к описторхам  ( Ig G)</t>
  </si>
  <si>
    <t>АТ к эхинококку ( Ig G)</t>
  </si>
  <si>
    <t>АТ к  токсокаре ( Ig G)</t>
  </si>
  <si>
    <t>АТ к трихинелле ( Ig G)</t>
  </si>
  <si>
    <t>Anti-Rubella-IgG (Антитела класса Ig G к вирусу краснухи)</t>
  </si>
  <si>
    <t>Anti-Rubella-IgM (Антитела класса Ig M к вирусу краснухи)</t>
  </si>
  <si>
    <t>Антитела к вирусу кори Ig G</t>
  </si>
  <si>
    <t>Антитела к вирусу кори Ig M</t>
  </si>
  <si>
    <t>Забор материала для исследования на грибы с гладкой кожи</t>
  </si>
  <si>
    <t>Исследование на грибы с гладкой кожи</t>
  </si>
  <si>
    <t>Забор материала для исследования на грибы с ногтевой пластины</t>
  </si>
  <si>
    <t>1 ногтевая пластина</t>
  </si>
  <si>
    <t>Исследование на грибы с  ногтевых пластинок</t>
  </si>
  <si>
    <t>Забор материала для исследования на грибы с волосистой части головы</t>
  </si>
  <si>
    <t>Исследование на грибы с волосистой части головы</t>
  </si>
  <si>
    <t xml:space="preserve">Мазевое удаление 5-ти ногтевых пластинок, поражённых грибами, с подногтевым гиперкератозом </t>
  </si>
  <si>
    <t>(1 сеанс)</t>
  </si>
  <si>
    <t>Исследование крови на общий Ig E</t>
  </si>
  <si>
    <t>Исследование крови на ВЭБ (вирус Эпштейн-Барра) Ig M</t>
  </si>
  <si>
    <t>Исследование крови на ВЭБ (вирус Эпштейн-Барра) Ig G</t>
  </si>
  <si>
    <t>Исследование крови на ГЛПС Ig M</t>
  </si>
  <si>
    <t>Исследование крови на ГЛПС Ig G</t>
  </si>
  <si>
    <t>Исследование крови на вирусные гепатиты</t>
  </si>
  <si>
    <t>Исследование крови на гепатит А Ig M</t>
  </si>
  <si>
    <t>Исследование крови на гепатит В (HBsAg)</t>
  </si>
  <si>
    <t>Исследование крови на гепатит В (подтвержд.)</t>
  </si>
  <si>
    <t>Исследование крови на гепатит C (Анти HCV-Total)</t>
  </si>
  <si>
    <t>Исследование крови на гепатит C Ig G (подтвержд.)</t>
  </si>
  <si>
    <t>Исследования онкомаркеры</t>
  </si>
  <si>
    <t>Исследование крови на онкомаркер СА 125</t>
  </si>
  <si>
    <t>Исследование крови на онкомаркер PSA простат-специфический антиген</t>
  </si>
  <si>
    <t>Исследование крови на PSA свободный</t>
  </si>
  <si>
    <t>Исследование крови на CA 19-9</t>
  </si>
  <si>
    <t>Исследование крови на CA 15-3</t>
  </si>
  <si>
    <t>Исследование крови на CA 72-4</t>
  </si>
  <si>
    <t>Исследование крови на АФП</t>
  </si>
  <si>
    <t>Исследование крови на РЭА</t>
  </si>
  <si>
    <t>Исследование крови на гормоны</t>
  </si>
  <si>
    <t>Исследование крови на ТТГ</t>
  </si>
  <si>
    <t>Исследование крови на ТЗ общий</t>
  </si>
  <si>
    <t>Исследование крови на Т3 свободный</t>
  </si>
  <si>
    <t>Исследование крови на Т4 общий</t>
  </si>
  <si>
    <t>Исследование крови на Т4 свободный</t>
  </si>
  <si>
    <t>Исследование крови на АТПО</t>
  </si>
  <si>
    <t>Исследование крови на ПТГ</t>
  </si>
  <si>
    <t>Исследования бактериологические</t>
  </si>
  <si>
    <t>Количественный посев мочи</t>
  </si>
  <si>
    <t>Количественный посев мокроты</t>
  </si>
  <si>
    <t>Посев крови на стерильность</t>
  </si>
  <si>
    <t xml:space="preserve">Посев мазков (гинекологические, урологические, верхних  дыхательных путей, уха, глаза, из ран, зева, носа) </t>
  </si>
  <si>
    <t>Посев мазков (гинекологические, урологические, верхних  дыхательных путей, уха, глаза, из ран, зева, носа) с определением чувствительности к антибиотикам</t>
  </si>
  <si>
    <t>Баканализ кала на шигеллы с определением чувствительности к антибиотикам</t>
  </si>
  <si>
    <t xml:space="preserve">Баканализ кала на шигеллы </t>
  </si>
  <si>
    <t>Баканализ кала на сальмонеллы с определением чувствительности к антибиотикам</t>
  </si>
  <si>
    <t>Баканализ кала на сальмонеллы</t>
  </si>
  <si>
    <t>Баканализ  кала на стафиллокок с определением чувствительности к антибиотикам</t>
  </si>
  <si>
    <t>Баканализ  кала на стафиллокок</t>
  </si>
  <si>
    <t>Определение чувствительности микробов к антибиотикам</t>
  </si>
  <si>
    <t>Исследование гноя</t>
  </si>
  <si>
    <t>Исследование на дифтерию</t>
  </si>
  <si>
    <t xml:space="preserve">Баканализ кала на кишечную группу </t>
  </si>
  <si>
    <t>Серологическая реакция на брюшной тиф (О-АГ)</t>
  </si>
  <si>
    <t>Серологическая реакция на брюшной тиф (H-АГ)</t>
  </si>
  <si>
    <t>Серологическая реакция на брюшной тиф (VI-АГ)</t>
  </si>
  <si>
    <t>Серологическая реакция на паратиф А (H-АГ)</t>
  </si>
  <si>
    <t>Серологическая реакция на паратиф B (H-АГ)</t>
  </si>
  <si>
    <t>Серологическая реакция на паратиф C (H-АГ)</t>
  </si>
  <si>
    <t>Цитологические  исследования</t>
  </si>
  <si>
    <t>Цитологический  материал  при  профилактических  исследованиях: соскобы с миндалин, с шейки  матки, цервикального  канала, прямой  кишки, гормональное  исследование</t>
  </si>
  <si>
    <t>Цитологический  материал,  взятый при  воспалительных  и  дистрофических  процессах:  мазки  шеики  матки, эрозиях, лейкопиакиях, выделения  из  молочных  желез,  исследование  мокроты, из  серозных  полостей, гормональная  кольпоцитология</t>
  </si>
  <si>
    <t>Цитологический  материал,  полученный  при:  эндоскопических  исследованиях  легких, ж/к тракта, мочеполовой системы, аспирати  из  п/матки,  пункция  молочных  желез,  лимфотических  узлов,  щитовидной  железы,  мягких  тканей, костей, предстательной  железы</t>
  </si>
  <si>
    <t>Цитологические  исследования  независимо  от  локализации  процесса:  дисплазии  эпителия, прод-инвазивного  рака, определение  реакции  мазка,  подсчет  фориулы  созревания, КПИ,  лейкоцитов, флоры.</t>
  </si>
  <si>
    <t>Цитологический  материал  полученный  при:  срочных  интраоперационных,  срочных  эндоскопических  и  пункционных  исследованиях,  лапороскопии, использование  дополнительного  методического  пособия;  морфологического  измерения  печени, селезенки, почек</t>
  </si>
  <si>
    <t>13</t>
  </si>
  <si>
    <t xml:space="preserve"> Рентгеновские  исследования</t>
  </si>
  <si>
    <t>13.1</t>
  </si>
  <si>
    <t xml:space="preserve">Исследование  рентгенографическое  височно-нижнечелюстных  суставов  </t>
  </si>
  <si>
    <t>два снимка</t>
  </si>
  <si>
    <t>13.2</t>
  </si>
  <si>
    <t>Исследование  рентгенологическое  височных  костей   (Шюлер, Майер, Серверс)</t>
  </si>
  <si>
    <t>три снимка</t>
  </si>
  <si>
    <t>13.3</t>
  </si>
  <si>
    <t>13.4</t>
  </si>
  <si>
    <t>Исследование  рентгенологическое  желудка и пищевода с контрастированием</t>
  </si>
  <si>
    <t>13.5</t>
  </si>
  <si>
    <t xml:space="preserve">Исследование  рентгенографическое  костей  носа  </t>
  </si>
  <si>
    <t>13.6</t>
  </si>
  <si>
    <t>Исследование  рентгенологическое  нижней  челюсти</t>
  </si>
  <si>
    <t>два  снимка</t>
  </si>
  <si>
    <t>13.7</t>
  </si>
  <si>
    <t xml:space="preserve">Исследование  рентгенологическое  органов  грудной  клетки  </t>
  </si>
  <si>
    <t>одно  исследование</t>
  </si>
  <si>
    <t>13.8</t>
  </si>
  <si>
    <t xml:space="preserve">Исследование  рентгенологическое  придаточных  пазух  носа </t>
  </si>
  <si>
    <t>13.9</t>
  </si>
  <si>
    <t>Исследование  рентгенологическое  сердца в 3-х проекциях с контрастированием пищевода</t>
  </si>
  <si>
    <t>Ирригография</t>
  </si>
  <si>
    <t>Рентгенография конечностей</t>
  </si>
  <si>
    <t xml:space="preserve">Рентгенография  грудного  отдела  позвоночника  </t>
  </si>
  <si>
    <t xml:space="preserve">Рентгенография  грудины </t>
  </si>
  <si>
    <t>Рентгенография  ключицы  или лопатки</t>
  </si>
  <si>
    <t xml:space="preserve">Рентгенография  кресца  и  копчика </t>
  </si>
  <si>
    <t>Рентгенография  суставов (кроме тазобедренного)</t>
  </si>
  <si>
    <t xml:space="preserve">Рентгенография  поясничного  отдела  позвоночника </t>
  </si>
  <si>
    <t>Рентгенография  ребер</t>
  </si>
  <si>
    <t>один  снимок</t>
  </si>
  <si>
    <t>Рентгенография  таза</t>
  </si>
  <si>
    <t>Рентгенография  тазобедренного  сустава</t>
  </si>
  <si>
    <t>Рентгенография  черепа  в  2-х  проекциях</t>
  </si>
  <si>
    <t>Рентгенография  шейного  отдела  позвоночника  в  2-х  проекциях</t>
  </si>
  <si>
    <t>Флюорография диагностическая органов грудной клетки</t>
  </si>
  <si>
    <t>Рентгенография орбиты глаза</t>
  </si>
  <si>
    <t>Компьютерная томография головного мозга</t>
  </si>
  <si>
    <t>1 услуга</t>
  </si>
  <si>
    <t>Компьютерная томография придаточных пазух носа</t>
  </si>
  <si>
    <t>Компьютерная томография орбит</t>
  </si>
  <si>
    <t>Компьютерная томография гортани</t>
  </si>
  <si>
    <t>Компьютерная томография позвоночника</t>
  </si>
  <si>
    <t>Компьютерная томография шейного отдела позвоночника</t>
  </si>
  <si>
    <t>Компьютерная томография грудного отдела позвоночника</t>
  </si>
  <si>
    <t>Компьютерная томография пояснично-крестцового отдела</t>
  </si>
  <si>
    <t>Компьютерная томография кресцово-копчикового</t>
  </si>
  <si>
    <t>Компьютерная томография полостей и внутренних органов</t>
  </si>
  <si>
    <t>Компьютерная томография органов грудной полости, в т.ч. легкие</t>
  </si>
  <si>
    <t>Компьютерная томография органов брюшной полости  (печень, желчный пузырь, селезенка)</t>
  </si>
  <si>
    <t>Компьютерная томография забрюшинного пространства (почки, надпочечники)</t>
  </si>
  <si>
    <t xml:space="preserve">Компьютерная томография органов малого таза ( мочевой пузырь,матка,яичники,простата) </t>
  </si>
  <si>
    <t>Компьютерная томография суставов</t>
  </si>
  <si>
    <t>Компьютерная томография плечевых суставов</t>
  </si>
  <si>
    <t>Компьютерная томография локтевых суставов</t>
  </si>
  <si>
    <t>Компьютерная томография лучезапястных суставов</t>
  </si>
  <si>
    <t>Компьютерная томография тазобедренных суставов</t>
  </si>
  <si>
    <t>Компьютерная томография коленных суставов</t>
  </si>
  <si>
    <t>Компьютерная томография голеностопных суставов</t>
  </si>
  <si>
    <t>Компьютерная томография костных структур</t>
  </si>
  <si>
    <t>Компьютерная томография костей черепа</t>
  </si>
  <si>
    <t>Компьютерная томография лицевого скелета</t>
  </si>
  <si>
    <t>Компьютерная томография височной кости</t>
  </si>
  <si>
    <t>Компьютерная томография височных костей (правая и левая)</t>
  </si>
  <si>
    <t>Компьютерная томография ребер, грудины, ключицы, лопатки</t>
  </si>
  <si>
    <t xml:space="preserve">Компьютерная томография плечевой кости </t>
  </si>
  <si>
    <t xml:space="preserve">Компьютерная томография костей предплечья </t>
  </si>
  <si>
    <t xml:space="preserve">Компьютерная томография костей таза, в т.ч. копчик </t>
  </si>
  <si>
    <t xml:space="preserve">Компьютерная томография бедренной кости </t>
  </si>
  <si>
    <t>Компьютерная томография костей голени</t>
  </si>
  <si>
    <t>Компьютерная томография костей кисти</t>
  </si>
  <si>
    <t>Компьютерная томография костей стопы</t>
  </si>
  <si>
    <t>Компьютерная томография челюстей</t>
  </si>
  <si>
    <t>Компьютерная томография челюстей (с диском, без описания)</t>
  </si>
  <si>
    <t>Компьютерная томография верхней челюсти ( с описанием, без диска)</t>
  </si>
  <si>
    <t>Компьютерная томография нижней челюсти ( с описанием, без диска)</t>
  </si>
  <si>
    <t>Компьютерная томография верхней и нижней челюстей ( с описанием, без диска)</t>
  </si>
  <si>
    <t>Компьютерная томография с введением контрастных препаратов</t>
  </si>
  <si>
    <t xml:space="preserve">КТ исследования с болюсным контрастированием забрюшинного пространства </t>
  </si>
  <si>
    <t>КТ с болюсным контрастированием брахиоцефальных сосудов</t>
  </si>
  <si>
    <t>КТ с болюсным контрастированием грудного отдела аорты</t>
  </si>
  <si>
    <t>КТ с болюсным контрастированием брюшного отдела аорты</t>
  </si>
  <si>
    <t>КТ с болюсным контрастированием мочевыделительной системы</t>
  </si>
  <si>
    <t>КТ с болюсным контрастированием органов грудной клетки</t>
  </si>
  <si>
    <t>КТ с болюсным контрастированием органов брюшной полости</t>
  </si>
  <si>
    <t>КТ с болюсным контрастированием сосудов головного мозга</t>
  </si>
  <si>
    <t>Дополнительные услуги</t>
  </si>
  <si>
    <t>Запись результатов исследования на диск</t>
  </si>
  <si>
    <t>Выдача дубликата результатов исследования, в т.ч.</t>
  </si>
  <si>
    <t xml:space="preserve"> - дубликат заключения врача</t>
  </si>
  <si>
    <t xml:space="preserve"> - дубликат снимков</t>
  </si>
  <si>
    <t>14</t>
  </si>
  <si>
    <t>Медицинские услуги, оказываемые кожно-венерологическим отделением</t>
  </si>
  <si>
    <t>14.1</t>
  </si>
  <si>
    <t>Консультация врача-дерматовенеролога (первичное обращение)</t>
  </si>
  <si>
    <t>14.2</t>
  </si>
  <si>
    <t>Консультация врача-дерматовенеролога (повторное обращение)</t>
  </si>
  <si>
    <t>14.3</t>
  </si>
  <si>
    <t xml:space="preserve">Консультация врача-дерматовенеролога анонимно </t>
  </si>
  <si>
    <t>14.4</t>
  </si>
  <si>
    <t xml:space="preserve">Консультация врача-дерматовенеролога анонимно (повторное обращение) </t>
  </si>
  <si>
    <t>14.5</t>
  </si>
  <si>
    <t>Справка для военкомата</t>
  </si>
  <si>
    <t>14.6</t>
  </si>
  <si>
    <t>14.7</t>
  </si>
  <si>
    <t>14.8</t>
  </si>
  <si>
    <t>14.9</t>
  </si>
  <si>
    <t>Забор крови из вены</t>
  </si>
  <si>
    <t>14.10</t>
  </si>
  <si>
    <t>Исследование крови на сифилис (КСР)</t>
  </si>
  <si>
    <t xml:space="preserve">Исследование крови на сифилис экспресс-методом </t>
  </si>
  <si>
    <t>Исследование крови на сифилис (ИФА Ig M)</t>
  </si>
  <si>
    <t>Исследование крови на сифилис (ИФА Ig G)</t>
  </si>
  <si>
    <t xml:space="preserve">Исследование крови на сифилис методом РПГА </t>
  </si>
  <si>
    <t>Исследование мазка на гонококки, трихомонады, гарднереллы, кандида, флору у женщин</t>
  </si>
  <si>
    <t>Исследование мазка на гонококки, трихомонады, гарднереллы, кандида, флору у мужчин</t>
  </si>
  <si>
    <t>Перевязка ногтевого лона после удаления ногтевых пластин</t>
  </si>
  <si>
    <t>(1 ногтевое лоне)</t>
  </si>
  <si>
    <t>Чистка косметическая ногтевого ложа</t>
  </si>
  <si>
    <t>(1 ногтевое ложе)</t>
  </si>
  <si>
    <t>Люминесцентная диагностика дерматомикозов</t>
  </si>
  <si>
    <t>Забор материала (чесоточного клеща) для лабораторного исследования</t>
  </si>
  <si>
    <t>Исследование чесоточного клеща</t>
  </si>
  <si>
    <t>Выдача справок</t>
  </si>
  <si>
    <t>15</t>
  </si>
  <si>
    <t>Отделение переливания крови</t>
  </si>
  <si>
    <t>15.1</t>
  </si>
  <si>
    <t xml:space="preserve">Определение колориметрическим методом активности АЛТ в сыворотке крови  </t>
  </si>
  <si>
    <t>15.2</t>
  </si>
  <si>
    <t>Определение гемоглобина</t>
  </si>
  <si>
    <t>15.3</t>
  </si>
  <si>
    <t>15.4</t>
  </si>
  <si>
    <t>Определение фенотипа крови</t>
  </si>
  <si>
    <t>15.5</t>
  </si>
  <si>
    <t>Исследование на Rh-антитела</t>
  </si>
  <si>
    <t xml:space="preserve">Гемакон CPDA (Япония, сдвоенный) </t>
  </si>
  <si>
    <t xml:space="preserve">Эритроцитарная масса </t>
  </si>
  <si>
    <t>1 доза</t>
  </si>
  <si>
    <t xml:space="preserve">СЗП (плазма) </t>
  </si>
  <si>
    <t xml:space="preserve">Карантинизированная плазма </t>
  </si>
  <si>
    <t>Общая стоимость проведения сеанса лечебного автоматического плазмафереза на аппарате "HEMONETICS-MSC+"</t>
  </si>
  <si>
    <t>в том числе:</t>
  </si>
  <si>
    <t>Расходные материалы для аппарата "HEMONETICS-MSC+"</t>
  </si>
  <si>
    <t>Патологоанатомические исследования</t>
  </si>
  <si>
    <t>16.1</t>
  </si>
  <si>
    <t>Стоимость биопсии 1 категории сложности</t>
  </si>
  <si>
    <t>1 блок</t>
  </si>
  <si>
    <t>16.2</t>
  </si>
  <si>
    <t>Стоимость биопсии 2 категории сложности</t>
  </si>
  <si>
    <t>16.3</t>
  </si>
  <si>
    <t>Стоимость биопсии 3 категории сложности</t>
  </si>
  <si>
    <t>16.4</t>
  </si>
  <si>
    <t>Стоимость биопсии 4 категории сложности</t>
  </si>
  <si>
    <t>Стоимость взрослого вскрытия 2 категории сложности</t>
  </si>
  <si>
    <t>1 вскрытие</t>
  </si>
  <si>
    <t>Стоимость взрослого вскрытия 3 категории сложности</t>
  </si>
  <si>
    <t>Стоимость взрослого вскрытия 4 категории сложности</t>
  </si>
  <si>
    <t>Стоимость взрослого вскрытия 5 категории сложности</t>
  </si>
  <si>
    <t xml:space="preserve">Стоимость детского вскрытия 2 категории сложности                        </t>
  </si>
  <si>
    <t>Стоимость детского вскрытия 3 категории сложности</t>
  </si>
  <si>
    <t>Стоимость детского вскрытия 4 категории сложности</t>
  </si>
  <si>
    <t>Стоимость детского вскрытия 5 категории сложности</t>
  </si>
  <si>
    <t>Услуги, оказываемые в патологоанатомическом отделении</t>
  </si>
  <si>
    <t>Бальзамирование взрослого трупа</t>
  </si>
  <si>
    <t>Бальзамирование трупа с выраженными изменениями</t>
  </si>
  <si>
    <t>Бальзамирование детского трупа</t>
  </si>
  <si>
    <t>Бальзамирование трупа на дому</t>
  </si>
  <si>
    <t>Санитарная обработка взрослого трупа</t>
  </si>
  <si>
    <t>Санитарная обработка трупа с выраженными изменениями</t>
  </si>
  <si>
    <t>Санитарная обработка детского трупа</t>
  </si>
  <si>
    <t>Устранение дефектов на лице</t>
  </si>
  <si>
    <t>Устранение дефектов на туловище и конечностях</t>
  </si>
  <si>
    <t>Причесывание, укладка волос</t>
  </si>
  <si>
    <t>Вставление (удаление) зубных протезов (за каждый)</t>
  </si>
  <si>
    <t>Косметический массаж лица, рук, наложение макияжа</t>
  </si>
  <si>
    <t>Бритье</t>
  </si>
  <si>
    <t>Хранение трупа в холодильной камере (за сутки)</t>
  </si>
  <si>
    <t>Выдача врачебного свидетельства о смерти (повторно)</t>
  </si>
  <si>
    <t>Выдача результатов гистологического исследования (повторно)</t>
  </si>
  <si>
    <t>17</t>
  </si>
  <si>
    <t>СТОМАТОЛОГИЧЕСКИЕ УСЛУГИ</t>
  </si>
  <si>
    <t>17.1</t>
  </si>
  <si>
    <t>Консультация</t>
  </si>
  <si>
    <t>17.2</t>
  </si>
  <si>
    <t xml:space="preserve">Анестезия инфильтрационная  или проводниковая  лидокаином с применением одноразового шприца </t>
  </si>
  <si>
    <t>Анестезия  инфильтрационная или проводниковая импортным анестетиком  карпульным  шприцем.</t>
  </si>
  <si>
    <t xml:space="preserve">Исследование  электровозбудимости  1  зуба   при  различных  заболеваниях </t>
  </si>
  <si>
    <t xml:space="preserve">Рентгенография    а)  прицельная          </t>
  </si>
  <si>
    <t xml:space="preserve">                              б)  кассетная </t>
  </si>
  <si>
    <t>Радиовизиография   а) ( 1 снимок )</t>
  </si>
  <si>
    <t xml:space="preserve">                                  б) ( 2–ой  снимок )</t>
  </si>
  <si>
    <t xml:space="preserve">                                  в)   (3-ий  снимок ) </t>
  </si>
  <si>
    <t>Терапевтическая стоматология</t>
  </si>
  <si>
    <t xml:space="preserve">Аппликационная   анестезия </t>
  </si>
  <si>
    <t>Шлифовка  и  полировка  пломбы</t>
  </si>
  <si>
    <t>Снятие  пломбы</t>
  </si>
  <si>
    <t>Осмотр полости рта первичного  больного, сбор анамнеза заболевания,  заполнение  зубной формулы и  оформление  документов</t>
  </si>
  <si>
    <t>Распломбирование корневых каналов</t>
  </si>
  <si>
    <t>1.Однокорневой  зуб</t>
  </si>
  <si>
    <t>а) канал запломбирован цинк-эвгеноловой пастой</t>
  </si>
  <si>
    <t xml:space="preserve">б) резорцин-формалиновой </t>
  </si>
  <si>
    <t>в) фосфат-цементом</t>
  </si>
  <si>
    <t>2. Двухкорневой  зуб</t>
  </si>
  <si>
    <t xml:space="preserve">а) каналы запломбированы цинк-эвгеноловой  пастой </t>
  </si>
  <si>
    <t>б) резорцин-формалиновой</t>
  </si>
  <si>
    <t>3.Трехкорневой  зуб</t>
  </si>
  <si>
    <t>Оказание  неотложной помощи  при обострении  хронического периодонтита</t>
  </si>
  <si>
    <t xml:space="preserve">      а) Однокорневого  зуба</t>
  </si>
  <si>
    <t xml:space="preserve">      б) Двухкорневого  зуба</t>
  </si>
  <si>
    <t xml:space="preserve">      в)Трехкорневого  зуба</t>
  </si>
  <si>
    <t xml:space="preserve">Применение  эндодонтической    техники  </t>
  </si>
  <si>
    <t xml:space="preserve">       а) Однокорневого  зуба</t>
  </si>
  <si>
    <t xml:space="preserve">       б) Двухкорневого  зуба</t>
  </si>
  <si>
    <t xml:space="preserve">       в) Трехкорневого  зуба</t>
  </si>
  <si>
    <t xml:space="preserve">Обесцвечивание  изменений в цвете  коронки зуба </t>
  </si>
  <si>
    <t>Снятие  мягкого налета и полирование</t>
  </si>
  <si>
    <t>Диатермокоагуляция гипертрофированного   десневого   сосочка (2 посещения)</t>
  </si>
  <si>
    <t>Иссечение   гипертрофированного  сосочка</t>
  </si>
  <si>
    <t>Расширение  канала  при  лечении  осложненного  кариеса  с  применением  химической  и  механической  обработки</t>
  </si>
  <si>
    <t>Наложение  мышьяковистой  пасты  под  повязку</t>
  </si>
  <si>
    <t>Реставрация  коронки  зуба  светоотверждаемым  материалом  с  применением  целлулоидных  колпачков</t>
  </si>
  <si>
    <t>Реставрация  зуба  с  помощью  парапульпарных  штифтов</t>
  </si>
  <si>
    <t>Реставрация  коронки  однокорневого  зуба  с  применением анкерного штифта и светоотверждаемых пломбировочных  материалов</t>
  </si>
  <si>
    <t>Реставрация  коронки  многокорневого  зуба  с  применением анкерного  штифта и светоотверждаемых пломбировочных  материалов</t>
  </si>
  <si>
    <t>Реставрация  коронки  однокорневого  зуба  с  применением анкерного  штифта и пломбировочных  материалов химического  отверждения</t>
  </si>
  <si>
    <t>Реставрация  коронки  многокорневого  зуба  с  применением анкерного  штифта и пломбировочных  материалов химического  отверждения</t>
  </si>
  <si>
    <t>Комплексное  обследование, включающее визуальнотактильный  трансиллюминационный  метод витального окрашивания, определение  гигиенического  индекса</t>
  </si>
  <si>
    <t xml:space="preserve">Обучение правилам  рациональной  гигиены полости  рта </t>
  </si>
  <si>
    <t>Гигиенический  контроль</t>
  </si>
  <si>
    <t>Применение  реминерализирующих  препаратов локального действия</t>
  </si>
  <si>
    <t xml:space="preserve">Применение  F-содержащего  геля  с  помощью  индивидуальной  ложки  </t>
  </si>
  <si>
    <t xml:space="preserve">Аппликация  1 зуба фторлаком  отечественного производства </t>
  </si>
  <si>
    <t xml:space="preserve">Аппликация  1 зуба  фторлаком  импортного  производства  типа ”FLUOCAL” и др. </t>
  </si>
  <si>
    <t>Профилактическая  герметизация  фиссуры  жевательного  зуба  светоотверждаемым  герметиком  отечественного  производства</t>
  </si>
  <si>
    <t>Герметизация  фиссуры 1 зуба  светоотверждаемым  герметиком  импортного  производства</t>
  </si>
  <si>
    <t>Удаление  налета  курильщика с  1 зуба, цветных  налетов</t>
  </si>
  <si>
    <t>Снятие  зубных отложений  вручную  с 1  сегмента</t>
  </si>
  <si>
    <t>Пришлифовка  2-х  зубов</t>
  </si>
  <si>
    <t>Определение  специальных  индексов (резистентности эмали  Сильвера-ЛОЭ, ЭОД  и т.д.)</t>
  </si>
  <si>
    <t>Обучение  правилам  гигиены полости  рта сопровождающих  ребенка  лиц</t>
  </si>
  <si>
    <t>Пломбирование   1   корневого  канала   импортным    материалом</t>
  </si>
  <si>
    <t>Пломбирование   1   корневого  канала   импортным    материалом + гуттаперчевый штифт</t>
  </si>
  <si>
    <t>Удаление  временного  зуба  (без анестезии)</t>
  </si>
  <si>
    <t>Лечение  кариеса  временного  зуба:</t>
  </si>
  <si>
    <t xml:space="preserve"> - пломба   цементная</t>
  </si>
  <si>
    <t xml:space="preserve"> - пломба   стеклоиономерный   цемент,  композиционная</t>
  </si>
  <si>
    <t>Лечение  пульпита  временного  зуба  (3 посещения):</t>
  </si>
  <si>
    <t>Лечение  периодонтита   временного  зуба  (2-4 посещения):</t>
  </si>
  <si>
    <t>Снятие  зубных  отложений  в  области  всех  зубов  ультразвуковым  скейлером (с 1 зуба-60 руб.)</t>
  </si>
  <si>
    <t>Проведение  курса  противовоспалительной  терапии</t>
  </si>
  <si>
    <t xml:space="preserve">        а)  легкая</t>
  </si>
  <si>
    <t xml:space="preserve">        б)  средняя  степень  тяжести</t>
  </si>
  <si>
    <t xml:space="preserve">        в)  тяжелая  степень  </t>
  </si>
  <si>
    <t>Закрытый   кюретаж  в  области  3-4  зубов</t>
  </si>
  <si>
    <t>Лоскутная   операция</t>
  </si>
  <si>
    <t>Открытый   кюретаж</t>
  </si>
  <si>
    <t>Аппликация</t>
  </si>
  <si>
    <t>Шинирование  риббондом  1  зуба</t>
  </si>
  <si>
    <t xml:space="preserve">Шинирование  риббондом   с  последующим  моделированием  коронки  1  зуба  из  светоотверждаемого   материала </t>
  </si>
  <si>
    <t xml:space="preserve">Балочное  шинирование  при заболеваниях  пародонта  с применением   композита  химического  отверждения  в  области  2-х зубов </t>
  </si>
  <si>
    <t xml:space="preserve">Вестибулопластика  по  Глекману  </t>
  </si>
  <si>
    <t>Вестибулопластика  по Кларку</t>
  </si>
  <si>
    <t>Вскрытие  пародонтального  абсцесса</t>
  </si>
  <si>
    <t xml:space="preserve">Удаление   пародонтальной  кисты </t>
  </si>
  <si>
    <t xml:space="preserve">                     а) в  области 1-2–х  зубов</t>
  </si>
  <si>
    <t xml:space="preserve">                     б)  в области  3-х   зубов</t>
  </si>
  <si>
    <t>Избирательное  пришлифовывание  зубов  по  Дженкильсону</t>
  </si>
  <si>
    <t>Инъекции  остеотропных  антибиотиков</t>
  </si>
  <si>
    <t>Лечение  заболеваний  слизистой оболочки  полости рта</t>
  </si>
  <si>
    <t xml:space="preserve">Снятие  зубных  отложений  ручным  способом  </t>
  </si>
  <si>
    <t>1 сегмент</t>
  </si>
  <si>
    <t>Физиотерапевтическое лечение</t>
  </si>
  <si>
    <t xml:space="preserve">Дарсонвализация  слизистой оболочки  полости  рта, метод  искровой  дарсонвализации </t>
  </si>
  <si>
    <t xml:space="preserve">Лекарственный  электрофорез  слизистой  оболочки  полости  рта        </t>
  </si>
  <si>
    <t xml:space="preserve">Ультразвуковая   терапия  </t>
  </si>
  <si>
    <t xml:space="preserve">Флюктуоризация  </t>
  </si>
  <si>
    <t>Облучение  слизистой  оболочки  полости  рта   ( УФО)</t>
  </si>
  <si>
    <t xml:space="preserve">Лечение  лазером </t>
  </si>
  <si>
    <t xml:space="preserve">Лечение  гиперестезии  десенситроном </t>
  </si>
  <si>
    <t>Лечение    УВЧ,  СВЧ</t>
  </si>
  <si>
    <r>
      <t xml:space="preserve"> </t>
    </r>
    <r>
      <rPr>
        <b/>
        <u/>
        <sz val="12"/>
        <rFont val="Times New Roman"/>
        <family val="1"/>
        <charset val="204"/>
      </rPr>
      <t>На  приеме больных с заболеваниями  хирургического  профиля</t>
    </r>
  </si>
  <si>
    <t>Осмотр</t>
  </si>
  <si>
    <t>Анестезия  инфильтрационная  или  проводниковая   лидокаином  с  использованием  одноразового  шприца</t>
  </si>
  <si>
    <t>Анестезия  инфильтрационная  или  проводниковая  импортным  анестетиком с  использованием  карпульного  шприца</t>
  </si>
  <si>
    <t>Удаление  зуба  простое  (без  анестезии)</t>
  </si>
  <si>
    <t>Удаление  зуба  сложное  (без  анестезии)</t>
  </si>
  <si>
    <t>Вскрытие   абсцесса</t>
  </si>
  <si>
    <t>Удаление   экзостоза</t>
  </si>
  <si>
    <t>Лечение  периостита  (промывание ранки, дренирование  лунки)</t>
  </si>
  <si>
    <t>Лечение  альвеолита</t>
  </si>
  <si>
    <t>Операция   РВК  (резекция   верхушки  корня)</t>
  </si>
  <si>
    <t xml:space="preserve">                а)  одного  зуба</t>
  </si>
  <si>
    <t xml:space="preserve">                б)  2-х  зубов</t>
  </si>
  <si>
    <t>Удаление  эпулиса</t>
  </si>
  <si>
    <t>Иссечение  капюшона</t>
  </si>
  <si>
    <t>Снятие  швов</t>
  </si>
  <si>
    <t>Гемисекция</t>
  </si>
  <si>
    <t>Шинирование  при  переломах  челюсти</t>
  </si>
  <si>
    <t>Реплантация   зуба  (операция)</t>
  </si>
  <si>
    <t>Острый  и  привычный  вывих  челюсти</t>
  </si>
  <si>
    <t>Артриты  и  артрозы верхне-  и  нижнечелюстного  сустава</t>
  </si>
  <si>
    <t>Переломы  и  вывихи  зубов</t>
  </si>
  <si>
    <t xml:space="preserve">Невралгия, невриты  тройничного  нерва </t>
  </si>
  <si>
    <t xml:space="preserve">Глоссалгия </t>
  </si>
  <si>
    <t>Лимфадениты</t>
  </si>
  <si>
    <t>Фурункулы  лица</t>
  </si>
  <si>
    <t>Ретенционная  киста</t>
  </si>
  <si>
    <t>Папиллома,  гемангионы  на  слизистой оболочке  полости  рта</t>
  </si>
  <si>
    <t>Доброкачественные  образования на коже (атеромы, липомы)</t>
  </si>
  <si>
    <t>Медицинская обработка,орошение,внесение лекарственных веществ в пародонтальные карманы</t>
  </si>
  <si>
    <t>18</t>
  </si>
  <si>
    <t>Изготовление и реставрация ортодонтических аппаратов и приспособлений (цены указаны без стоимости аппаратуры)</t>
  </si>
  <si>
    <t>18.1</t>
  </si>
  <si>
    <t>1  раздел</t>
  </si>
  <si>
    <t xml:space="preserve">Консультация, первичный   осмотр </t>
  </si>
  <si>
    <t>Снятие   слепка  (1)</t>
  </si>
  <si>
    <t>Изготовление  контрольно-диагностической модели ( КДМ )</t>
  </si>
  <si>
    <t>Измерение  модели  (КДМ)</t>
  </si>
  <si>
    <t>Избирательное  пришлифовывание  зубов  (4-х)</t>
  </si>
  <si>
    <t xml:space="preserve">Наблюдение  за   ходом  лечения  ( 1 посещение) </t>
  </si>
  <si>
    <t>Обучение  правилам   гигиены  при  ортодонтическом   лечении</t>
  </si>
  <si>
    <t>Определение конструктивного  прикуса</t>
  </si>
  <si>
    <t>Активация  ортодонтического  аппарата</t>
  </si>
  <si>
    <t>Ознакомление   с  конструкцией  аппарата</t>
  </si>
  <si>
    <t>18.2</t>
  </si>
  <si>
    <t>2  раздел</t>
  </si>
  <si>
    <t>Пластинка    базисная</t>
  </si>
  <si>
    <t>Пластинка   с  наклонной  плоскостью  и  накусочной    площадкой</t>
  </si>
  <si>
    <t>Пластинка   расширяющая  с  1  винтом</t>
  </si>
  <si>
    <t>Аппарат  Андрезена-Гойпля  (без  деталей)</t>
  </si>
  <si>
    <t xml:space="preserve">Аппарат   Брюкля  </t>
  </si>
  <si>
    <t>Пластинка   с  заслоном   для  языка</t>
  </si>
  <si>
    <t>Аппарат  Кларка</t>
  </si>
  <si>
    <t>Активаторы</t>
  </si>
  <si>
    <t>Аппарат  для  увеличения  предверии  полости  рта</t>
  </si>
  <si>
    <t>Регуляторы  функций  Френкеля   (без деталей)</t>
  </si>
  <si>
    <t>Головная  шапочка  с  подбород.  пращой  и  резиновой  тягой</t>
  </si>
  <si>
    <t>Аппарат   Персина</t>
  </si>
  <si>
    <t>Аппарат Дерихсвайлера</t>
  </si>
  <si>
    <t>Измерение ТРГ и интерпретация</t>
  </si>
  <si>
    <t>18.3</t>
  </si>
  <si>
    <t>3        раздел</t>
  </si>
  <si>
    <t>Кламмер   гнутый  круглый</t>
  </si>
  <si>
    <t>Кламмер  Адамса</t>
  </si>
  <si>
    <t>Расширяющий  винт  (установка)</t>
  </si>
  <si>
    <t>Изготовление   воскового  шаблона</t>
  </si>
  <si>
    <t>18.4</t>
  </si>
  <si>
    <t>4        раздел</t>
  </si>
  <si>
    <t>Дуга  вестибулярная   с 2-мя пружинными  петлями</t>
  </si>
  <si>
    <t>Вестибулярная   дуга  сложной  конструкции</t>
  </si>
  <si>
    <t>Протрагирующая   пружина</t>
  </si>
  <si>
    <t>П- образная  пружина</t>
  </si>
  <si>
    <t>Рукообразная  пружина</t>
  </si>
  <si>
    <t>Сложная  пружина</t>
  </si>
  <si>
    <t>Репонирующий   отросток</t>
  </si>
  <si>
    <t>Установка   1  пластмассового  зуба</t>
  </si>
  <si>
    <t>18.5</t>
  </si>
  <si>
    <t>5        раздел</t>
  </si>
  <si>
    <t>Коронка  ортодонтическая  металлическая</t>
  </si>
  <si>
    <t>Коронка  со  штангой  или крючком</t>
  </si>
  <si>
    <t>Кольцо  с  крючком</t>
  </si>
  <si>
    <t>18.6</t>
  </si>
  <si>
    <t>6        раздел</t>
  </si>
  <si>
    <t>Починка   П-образной  пружины</t>
  </si>
  <si>
    <t xml:space="preserve">Починка  1-го  перелома  базиса  в  пластинке </t>
  </si>
  <si>
    <t>Починка  вестибулярной  дуги</t>
  </si>
  <si>
    <t>Починка  протрагирующей  пружины</t>
  </si>
  <si>
    <t>Починка  рукообразной  пружины</t>
  </si>
  <si>
    <t>Починка  сложной  пружины</t>
  </si>
  <si>
    <t>Починка  репонирующего   отростка</t>
  </si>
  <si>
    <t>Создание  накусочной  площадки,  наклонной   плоскости</t>
  </si>
  <si>
    <t xml:space="preserve">Создание  окклюзионной   накладки   (2  штуки) </t>
  </si>
  <si>
    <t>Починка  заслонки  для  языка</t>
  </si>
  <si>
    <t>18.7</t>
  </si>
  <si>
    <t>7  раздел</t>
  </si>
  <si>
    <t>Фиксация  одного  брекета  на  импортный  материал химического  отверждения</t>
  </si>
  <si>
    <t>Фиксация  одного  брекета  на  светоотверждаемый  материал</t>
  </si>
  <si>
    <t>Припасовка   и  наложение  дуги</t>
  </si>
  <si>
    <t>Подвязывание  дуги  на  один  брекет  (металлическая  лигатура)</t>
  </si>
  <si>
    <t>Фиксация   эластичной  тяги  (1  звено)</t>
  </si>
  <si>
    <t>Постановка  пружины</t>
  </si>
  <si>
    <t>Изгибание  петли  на  дуге</t>
  </si>
  <si>
    <t>Удаление  налета  и  гигиеническая  обработка   (1  зуб)</t>
  </si>
  <si>
    <t>Фиксация   сепарационного  кольца  (1)</t>
  </si>
  <si>
    <t>Припасовка  и  наложение  лицевой  дуги и шапочки, обучение</t>
  </si>
  <si>
    <t>Припасовка  головной  шапочки  с  пращой</t>
  </si>
  <si>
    <t>Ретейнеры  несъемные (одна челюсть)</t>
  </si>
  <si>
    <t>Ретейнеры  съемные (одна челюсть)</t>
  </si>
  <si>
    <t>Изготовление   и  фиксация  каппы  для  разобщения  прикуса</t>
  </si>
  <si>
    <t>Моделировка   зуба</t>
  </si>
  <si>
    <t>Припасовка   врачом  ортодонтического  кольца</t>
  </si>
  <si>
    <t>Снятие  одной  ортодонтической  коронки</t>
  </si>
  <si>
    <t xml:space="preserve">Цементировка   ортодонтической  коронки  (кольца) </t>
  </si>
  <si>
    <t>Снятие  одного  брекета</t>
  </si>
  <si>
    <t>Снятие  одной  лигатуры</t>
  </si>
  <si>
    <t>Клиническая  коррекция  аппарата</t>
  </si>
  <si>
    <t>Клиническая   перебазировка  аппарата</t>
  </si>
  <si>
    <t xml:space="preserve">Избирательная   полировка,   пришлифовка    1  зуба    </t>
  </si>
  <si>
    <t xml:space="preserve">Сепарация  в  области  одного  зуба </t>
  </si>
  <si>
    <t>Припасовка    и  фиксация   небного  бюгеля</t>
  </si>
  <si>
    <t>Припасовка   и  фиксация  губного  бампера</t>
  </si>
  <si>
    <t>Активация   небного  бюгеля</t>
  </si>
  <si>
    <t>Активация   губного  бампера</t>
  </si>
  <si>
    <t>18.8</t>
  </si>
  <si>
    <t>8  раздел</t>
  </si>
  <si>
    <t>Лечение   пациентов  1  категории  сложности  с  исправлением  аномалий  в  пределах  зубов  и  зубных  рядов  без  удаления  зубов</t>
  </si>
  <si>
    <t>Лечение   пациентов  2  категории  сложности  с  исправлением  положения  зубов  и  зубных  рядов  с   удалением  отдельных  зубов</t>
  </si>
  <si>
    <t>Лечение пациентов 3 категории сложности с исправлением   аномалии  окклюзии</t>
  </si>
  <si>
    <t>19</t>
  </si>
  <si>
    <t>Изготовление и реставрация ортопедических стоматологических протезов</t>
  </si>
  <si>
    <t>19.1</t>
  </si>
  <si>
    <t xml:space="preserve">         Съемные   пластиночные   протезы   </t>
  </si>
  <si>
    <t>Изготовление   базиса</t>
  </si>
  <si>
    <t xml:space="preserve"> - из пластмассы отечественного производства</t>
  </si>
  <si>
    <t xml:space="preserve"> - из пластмассы импортного производства</t>
  </si>
  <si>
    <t>Искусственные  зубы  (стоимость одного зуба с установкой)</t>
  </si>
  <si>
    <t xml:space="preserve"> -  из пластмассы                 </t>
  </si>
  <si>
    <t xml:space="preserve"> -  из импортных материалов                            </t>
  </si>
  <si>
    <t>Индивидуальная слепочная  ложка из фотокомпозита</t>
  </si>
  <si>
    <t>Изготовление  кламмера  гнутого  одноплечевого</t>
  </si>
  <si>
    <t xml:space="preserve">Определение центральной окклюзии </t>
  </si>
  <si>
    <t>19.2</t>
  </si>
  <si>
    <t xml:space="preserve">     Бюгельные     протезы   из   хромокобальвого   сплава</t>
  </si>
  <si>
    <t>Изготовление   дуги  верхней  или  нижней  (каркаса)</t>
  </si>
  <si>
    <t>Изготовление   базиса  литого  (вместо   дуги)</t>
  </si>
  <si>
    <t>Изготовление   зуба  литого</t>
  </si>
  <si>
    <t>Изготовление   зуба  литого  с  пластмассовой  фасеткой</t>
  </si>
  <si>
    <t>Изготовление  кламмера  опорноудерживающего</t>
  </si>
  <si>
    <t>Изготовление   кламмера  двойного</t>
  </si>
  <si>
    <t>Изготовление   одного  звена   многозвеньевого   кламмера</t>
  </si>
  <si>
    <t>Изготовление   накладки  окклюзионной  (лапки)</t>
  </si>
  <si>
    <t xml:space="preserve">Изготовление   седла  (сетки)  для  крепления  с  пластмассой </t>
  </si>
  <si>
    <t xml:space="preserve">Изготовление  ответвления,  соединяющего  элементы  </t>
  </si>
  <si>
    <t>Изготовление   канта  ограничительного   для  пластмассы  в  металлическом  седле</t>
  </si>
  <si>
    <t xml:space="preserve">Изготовление  отростка   когтеобразного    (лапки  шинирующей)   </t>
  </si>
  <si>
    <t>19.3</t>
  </si>
  <si>
    <r>
      <t xml:space="preserve"> </t>
    </r>
    <r>
      <rPr>
        <b/>
        <sz val="12"/>
        <rFont val="Times New Roman"/>
        <family val="1"/>
        <charset val="204"/>
      </rPr>
      <t>Несъмные    протезы  из  стали  и  хромокобальтого    сплава</t>
    </r>
  </si>
  <si>
    <t>Изготовление  коронки   штампованной  стальной</t>
  </si>
  <si>
    <t>Изготовление   коронки  штампованной  стальной  бюгельной  под  опорноудерживающий   кламмер</t>
  </si>
  <si>
    <t>Изготовление   коронки  штампованной  с микроплазменным напылением и с  пластмассовой  облицовкой (комбинированной)</t>
  </si>
  <si>
    <t xml:space="preserve">Изготовление  коронки  пластмассовой </t>
  </si>
  <si>
    <t>Изготовление коронки металлокерамической</t>
  </si>
  <si>
    <t>Изготовление коронки литой из КХС</t>
  </si>
  <si>
    <t>Изготовление   коронки  литой  (или  зуба  литого  из  хромокобальтого  сплава  в  цельнолитом  мостовидном   протезе)</t>
  </si>
  <si>
    <t xml:space="preserve">Изготовление  коронки  колпачковой  с  фасеткой    облицованной  пластмассой </t>
  </si>
  <si>
    <t>Изготовление  зуба  литого  из  стали  (литок)</t>
  </si>
  <si>
    <t>Изготовление   лапки  в мостовидном  протезе</t>
  </si>
  <si>
    <t>Вкладка  литая  культевая  со  штифтом  из  стали   в однокорневом  зубе</t>
  </si>
  <si>
    <t>Вкладка  литая  культевая  со  штифтом  из  стали   в многокорневом зубе</t>
  </si>
  <si>
    <t>Спайка  деталей  (1 спайка)</t>
  </si>
  <si>
    <t>Изготовление зуба литого из стали с пластмассовой фасеткой (фасетка)</t>
  </si>
  <si>
    <t>19.4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</si>
  <si>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  Прочие     работы  </t>
    </r>
  </si>
  <si>
    <t>Консультация   (с записью  в амбулаторной  карте)</t>
  </si>
  <si>
    <t>Анестезия карпульная ультракаином,альфакаином</t>
  </si>
  <si>
    <t>Снятие  слепка  (одного)  из  альгинатных материалов</t>
  </si>
  <si>
    <t>Снятие  слепка  силиконовой массой класса "А"</t>
  </si>
  <si>
    <t>Снятие слепка гипсом</t>
  </si>
  <si>
    <t>Снятие  коронки :</t>
  </si>
  <si>
    <t xml:space="preserve"> -металлической</t>
  </si>
  <si>
    <t xml:space="preserve"> -из драгметалла</t>
  </si>
  <si>
    <t xml:space="preserve"> -металлокерамической</t>
  </si>
  <si>
    <t xml:space="preserve">Фиксация коронки на : </t>
  </si>
  <si>
    <t xml:space="preserve"> - импортный цемент типа Ketac Cem</t>
  </si>
  <si>
    <t xml:space="preserve"> - импортный цемент для временной фиксации типа Temp-Bond</t>
  </si>
  <si>
    <t>Перебазировка   клиническая</t>
  </si>
  <si>
    <t>Перебазировка  лабораторная</t>
  </si>
  <si>
    <t>Клиническое восстановление пластмассовой облицовки в фасетке</t>
  </si>
  <si>
    <t>Клиническое восстановление облицовки (фасетки) композитным материалом</t>
  </si>
  <si>
    <t>Коррекция съемного протеза после гарантийного срока</t>
  </si>
  <si>
    <t>Устранение  одного  перелома  базиса  в  протезе</t>
  </si>
  <si>
    <t>Устранение  двух  переломов</t>
  </si>
  <si>
    <t xml:space="preserve">Замена или  установка,  или  перенос  одного  кламмера </t>
  </si>
  <si>
    <t xml:space="preserve"> - то же,  двух  кламмеров</t>
  </si>
  <si>
    <t>Замена или установка в протезе 1 зуба из пластмассы</t>
  </si>
  <si>
    <t xml:space="preserve"> - то же, 2-х зубов</t>
  </si>
  <si>
    <t xml:space="preserve"> - то же, 3-х зубов</t>
  </si>
  <si>
    <t xml:space="preserve"> - то же, 4-х зубов</t>
  </si>
  <si>
    <t>Посещение  на  дому  (1 час)</t>
  </si>
  <si>
    <t xml:space="preserve">Рентгенография  одного зуба         </t>
  </si>
  <si>
    <t>П Р И М Е Ч А Н И Е</t>
  </si>
  <si>
    <t>При  лечении  зубов  у  врачей,  имеющих   квалификационную  категорию  стоимость  услуг  увеличивается  соответственно  для:</t>
  </si>
  <si>
    <t xml:space="preserve">               Врача  2  квалификационной категории   в   1,05   раза        </t>
  </si>
  <si>
    <t xml:space="preserve">               Врача  1  квалификационной категории   в   1,1    раза</t>
  </si>
  <si>
    <t xml:space="preserve">               Врача  высшей   квалификационной категории   в   1,15   раза</t>
  </si>
  <si>
    <t xml:space="preserve">По просьбе пациента о срочном изготовлении протезов стоимость работ увеличивается на 50 % и устанавливаются следующие сроки: </t>
  </si>
  <si>
    <t>Починка съемного пластиночного протеза - 1 час;</t>
  </si>
  <si>
    <t>Съемные пластиночные протезы - 4 рабочих дня;</t>
  </si>
  <si>
    <t>Коронки стальные без покрытия,пластмассовые - 3 рабочих дня.</t>
  </si>
  <si>
    <t>20</t>
  </si>
  <si>
    <t>Косметологические услуги</t>
  </si>
  <si>
    <t>20.1</t>
  </si>
  <si>
    <t>Уход за чувствительной кожей лица,шеи,декольте(полный комплекс)</t>
  </si>
  <si>
    <t>20.2</t>
  </si>
  <si>
    <t>Уход за чувствительной кожей лица,шеи,декольте(минимальный комплекс)</t>
  </si>
  <si>
    <t>20.3</t>
  </si>
  <si>
    <t>Уход за кожей жирного типа,склонной к воспалению(полный комплекс)</t>
  </si>
  <si>
    <t>Уход за кожей жирного типа,склонной к воспалению(минимальный комплекс)</t>
  </si>
  <si>
    <t>Уход за сухой кожей(полный комплекс)</t>
  </si>
  <si>
    <t>Уход за сухой кожей(минимальный комплекс)</t>
  </si>
  <si>
    <t>Механическая атравматическая чистка лица</t>
  </si>
  <si>
    <t>Косметический массаж по крему</t>
  </si>
  <si>
    <t>Косметический массаж по тальку</t>
  </si>
  <si>
    <t>Пластический массаж по маслу</t>
  </si>
  <si>
    <t>Коррекция возрастных изменений кожи (полный комплекс)</t>
  </si>
  <si>
    <t>Коррекция возрастных изменений кожи (минимальный комплекс)</t>
  </si>
  <si>
    <t>Лечение угревой болезни(акне)(полный комплекс)</t>
  </si>
  <si>
    <t>Лечение угревой болезни(акне)(минимальный комплекс)</t>
  </si>
  <si>
    <t>Поверхностный химический пилинг на основе 50% гликолевой кислоты</t>
  </si>
  <si>
    <t>Поверхностный химический пилинг на основе 40% пировиноградной кислоты</t>
  </si>
  <si>
    <t>Поверхностный химический пилинг на основе 50% молочной кислоты</t>
  </si>
  <si>
    <t>Коррекция возрастных изменений кожи ботуллотоксином (1 единица)</t>
  </si>
  <si>
    <t>Коррекция возрастных изменений кожи ботуллотоксином повторно(1 единица)</t>
  </si>
  <si>
    <t>Лечение ладонного, аксилярного гипергидроза ботуллотоксином(1 единица)</t>
  </si>
  <si>
    <t>Мезотерапевтическая коррекция возрастных изменений кожи лица,шеи,декольте</t>
  </si>
  <si>
    <t>Мезотерапевтическая коррекция гравитационного птоза и морщин</t>
  </si>
  <si>
    <t>Мезотерапевтический трихологический сеанс</t>
  </si>
  <si>
    <t>Мезотерапевтическая коррекция локальных жировых отложений в эстетической зоне "живот-поясница"</t>
  </si>
  <si>
    <t>Мезотерапевтическая коррекция локальных жировых отложений в эстетической зоне "бедра-ягодицы"</t>
  </si>
  <si>
    <t>Мезотерапевтическое восстание "уставшей безжизненной" кожи</t>
  </si>
  <si>
    <t>Мезотерапевтическая программа увлажнения и витаминного насыщения кожи</t>
  </si>
  <si>
    <t>Мезотерапевтическая программа восстановления тонуса и тургора кожи</t>
  </si>
  <si>
    <t>Электрокоагуляция остроконечных кондилом аногенитальной области</t>
  </si>
  <si>
    <t xml:space="preserve">Электрокоагуляция вирусных бородавок,папиллом </t>
  </si>
  <si>
    <t>один элемент</t>
  </si>
  <si>
    <t xml:space="preserve">Экспрессия контагиозного моллюска </t>
  </si>
  <si>
    <t>Контурная коррекция мелких поверхностных морщин</t>
  </si>
  <si>
    <t xml:space="preserve">Контурная коррекция морщин средней глубины </t>
  </si>
  <si>
    <t>Контурная коррекция глубоких морщин</t>
  </si>
  <si>
    <t>Контурная коррекция контура и объема губ</t>
  </si>
  <si>
    <t>Коррекция гипопигментации</t>
  </si>
  <si>
    <t>Лечение постакне</t>
  </si>
  <si>
    <t>Поверхностный химический пилинг на основе 35% гликолевой кислоты</t>
  </si>
  <si>
    <t>Поверхностный химический пилинг на основе 70% гликолевой кислоты</t>
  </si>
  <si>
    <t>Поверхностный осветляющий пилинг на основе фитиновой и койевой кислот</t>
  </si>
  <si>
    <t>Поверхностный химические пилинг Блок Эйдж Пил Крем (на основе 5% ретиноевой кислоты)</t>
  </si>
  <si>
    <t>Поверхностный химический пилинг на основе 15% салициловой кислоты</t>
  </si>
  <si>
    <t>Поверхностный химический пилинг на основе 25% салициловой кислоты</t>
  </si>
  <si>
    <t>Поверхностный и срединный химический пилинг на основе 15% ТСА</t>
  </si>
  <si>
    <t>Поверхностный и срединный химический пилинг на основе 25% ТСА</t>
  </si>
  <si>
    <t>Поверхностный и срединный химический пилинг Джесснера</t>
  </si>
  <si>
    <t>Мезопилинг на основе 15% салициловой кислоты</t>
  </si>
  <si>
    <t>Контурная коррекция носогубных складок препаратом Perfectha Derm (филлер)</t>
  </si>
  <si>
    <t>Контурная коррекция носогубных складок препаратом Perfectha Derm Deep (филлер)</t>
  </si>
  <si>
    <t>Контурная коррекция контура и объема губ препаратом Perfectha Fine Lines (филлер)</t>
  </si>
  <si>
    <t>Контурная коррекция контура и объема губ препаратом Гиалуформ 1,8% (филлер)</t>
  </si>
  <si>
    <t>Контурная коррекция носослезной борозды,формы и объема губ препаратом Гиалуформ 2,5% (филлер)</t>
  </si>
  <si>
    <t>Мезотерапевтическая коррекция возрастных изменений кожи препаратом Revitacare Biorevilisation</t>
  </si>
  <si>
    <t>Мезотерапевтическая коррекция возрастных изменений кожи препаратом CytoCare 502("Заряд энергии"для молодой кожи)</t>
  </si>
  <si>
    <t>Мезотерапевтическая коррекция возрастных изменений кожи препаратом CytoCare 516("Витаминный бриз"для сухой и обезвоженной кожи)</t>
  </si>
  <si>
    <t>Мезотерапевтическая коррекция возрастных изменений кожи препаратом CytoCare 532("Источник жизненной кожи силы для зрелой кожи")</t>
  </si>
  <si>
    <t>Мезотерапевтическая коррекция возрастных изменений кожи препаратом StrechCare("Французкий лифтинг")</t>
  </si>
  <si>
    <t>Мезотерапевтическая коррекция локальных жировых отложений препаратом CelluCare("Готовы французкий коктейль для коррекции целлюлита")</t>
  </si>
  <si>
    <t>Мезотерапевтическая коррекция возрастных изменений кожи препаратом Гиалрипайер-02/биорепарант</t>
  </si>
  <si>
    <t>Мезотерапевтическая коррекция возрастных изменений кожи препаратом Гиалрипайер-08/биорепарант</t>
  </si>
  <si>
    <t>Мезотерапевтическая коррекция возрастных изменений кожи препаратом Гиалрипайер-06/мезолифт</t>
  </si>
  <si>
    <t>Мезотерапевтическая коррекция возрастных изменений кожи препаратом Гиалрипайер-07/мезолифт</t>
  </si>
  <si>
    <t>Мезотерапевтическая коррекция возрастных изменений кожи препаратом Гиалрипайер-08/мезолифт</t>
  </si>
  <si>
    <t>Мезотерапевтическая коррекция возрастных изменений кожи препаратом Гиалрипайер-10М/мезолифт</t>
  </si>
  <si>
    <t>Плазмолифтинг</t>
  </si>
  <si>
    <t>Мезонити (№ 1 - 4) прошивка</t>
  </si>
  <si>
    <t>Мезонити (№  5 - 12) прошивка</t>
  </si>
  <si>
    <t>Анестезия</t>
  </si>
  <si>
    <t>21</t>
  </si>
  <si>
    <t>Офтальмологические услуги</t>
  </si>
  <si>
    <t>Консультация врача офтальмолога повторно</t>
  </si>
  <si>
    <t>Прием беременных (по обходным листам)</t>
  </si>
  <si>
    <t>Подбор очков</t>
  </si>
  <si>
    <t>Подбор очков при астигматизме</t>
  </si>
  <si>
    <t xml:space="preserve">Определение внутриглазного давления </t>
  </si>
  <si>
    <t>Экстракция катаракты с имплантацией ИОЛ (без стоимости ИОЛ)</t>
  </si>
  <si>
    <t>Промывание слезно-носового канала</t>
  </si>
  <si>
    <t>21.11</t>
  </si>
  <si>
    <t>Определение границы поля зрения</t>
  </si>
  <si>
    <t>21.12</t>
  </si>
  <si>
    <t>Снятие роговичных швов</t>
  </si>
  <si>
    <t>21.13</t>
  </si>
  <si>
    <t>Удаление новообразований хряща века</t>
  </si>
  <si>
    <t>Удаление атеромы век</t>
  </si>
  <si>
    <t>21.15</t>
  </si>
  <si>
    <t>Удаление доброкачественных новообразований роговой оболочки, слезного протока, мешка</t>
  </si>
  <si>
    <t>21.16</t>
  </si>
  <si>
    <t>Удаление доброкачественных новообразований глазного яблока, глазницы, слезной железы, конъюнктивы</t>
  </si>
  <si>
    <t>Склеропластика (без стоимости аллапланта)</t>
  </si>
  <si>
    <t>21.18</t>
  </si>
  <si>
    <t>Удаление птрегиума 1,2,3 ст.</t>
  </si>
  <si>
    <t>21.19</t>
  </si>
  <si>
    <t>Удаление птрегиума 4 ст. (аллапланта)</t>
  </si>
  <si>
    <t>21.20</t>
  </si>
  <si>
    <t>Удаление гордеалум и других воспалений век, фурункулов, ячменей</t>
  </si>
  <si>
    <t>21.21</t>
  </si>
  <si>
    <t>Устранение выворота и заворота век</t>
  </si>
  <si>
    <t>21.22</t>
  </si>
  <si>
    <t>Активизация слезной точки</t>
  </si>
  <si>
    <t>Устранение косоглазия (для взрослых)</t>
  </si>
  <si>
    <t>Компьютерное ультразвуковое исследование глаза</t>
  </si>
  <si>
    <t>Факоэмульсификация</t>
  </si>
  <si>
    <t>Скиаскопия</t>
  </si>
  <si>
    <t>Биомикроскопия переднего отрезка глаза</t>
  </si>
  <si>
    <t>Цветоощущение</t>
  </si>
  <si>
    <t>Объем аккомодации</t>
  </si>
  <si>
    <t>Рефрактометрия глаза</t>
  </si>
  <si>
    <t>Периметрия глаза</t>
  </si>
  <si>
    <t>Удаление инородного тела из глаза</t>
  </si>
  <si>
    <t>22</t>
  </si>
  <si>
    <t>Физиотерапевтические услуги</t>
  </si>
  <si>
    <t xml:space="preserve">Консультация врача-физиотерапевта </t>
  </si>
  <si>
    <t>Консультация врача-физиотерапевта повторно</t>
  </si>
  <si>
    <t>Д'Арсонвализация</t>
  </si>
  <si>
    <t>УФО тубус</t>
  </si>
  <si>
    <t xml:space="preserve">Светолечение Соллюкс </t>
  </si>
  <si>
    <t>Ультразвуковая терапия</t>
  </si>
  <si>
    <t>УВЧ</t>
  </si>
  <si>
    <t>Парафино – озокеритовое лечение</t>
  </si>
  <si>
    <t>Озокеритолечение</t>
  </si>
  <si>
    <t>Электрофорез лекарственный (без стоимости препарата)</t>
  </si>
  <si>
    <t>ДДТ</t>
  </si>
  <si>
    <t>Электростимуляция</t>
  </si>
  <si>
    <t>Электросон</t>
  </si>
  <si>
    <t>Магнитотерапия</t>
  </si>
  <si>
    <t>Теплолечение</t>
  </si>
  <si>
    <t>Ингаляция лекарственными средствами</t>
  </si>
  <si>
    <t xml:space="preserve">Иглоукалывание </t>
  </si>
  <si>
    <t>СМТ</t>
  </si>
  <si>
    <t xml:space="preserve">Лазеротерапия </t>
  </si>
  <si>
    <t xml:space="preserve">КВЧ – терапия </t>
  </si>
  <si>
    <t>Посещение галокамеры 1 взрослый</t>
  </si>
  <si>
    <t>Посещение галокамеры 1 ребенок</t>
  </si>
  <si>
    <t>23</t>
  </si>
  <si>
    <t>Урологические услуги</t>
  </si>
  <si>
    <t xml:space="preserve">Консультация врача уролога </t>
  </si>
  <si>
    <t>Консультация врача уролога повторно</t>
  </si>
  <si>
    <t xml:space="preserve">Бужирование уретры </t>
  </si>
  <si>
    <t xml:space="preserve">Инстилляция уретры </t>
  </si>
  <si>
    <t xml:space="preserve">Инстилляция мочевого пузыря </t>
  </si>
  <si>
    <t xml:space="preserve">Массаж простаты </t>
  </si>
  <si>
    <t xml:space="preserve">Циркумцизия по желанию пациента </t>
  </si>
  <si>
    <t>1 операция</t>
  </si>
  <si>
    <t xml:space="preserve">Электрокоагуляция кандилом </t>
  </si>
  <si>
    <t xml:space="preserve">Электрокоагуляция полипа уретры </t>
  </si>
  <si>
    <t>Исследования предстательной железы</t>
  </si>
  <si>
    <t>Смена цистостомы амбулаторным больным</t>
  </si>
  <si>
    <t>Цистоскопия амбулаторным больным</t>
  </si>
  <si>
    <t>Одноместная палата с комфортными условиями №2,3(холодильник,телевизор,эл.чайник)</t>
  </si>
  <si>
    <t>1 к/день</t>
  </si>
  <si>
    <t>24</t>
  </si>
  <si>
    <t>Травматологические услуги</t>
  </si>
  <si>
    <t xml:space="preserve">Консультация врача травматолога </t>
  </si>
  <si>
    <t>Консультация врача травматолога повторно</t>
  </si>
  <si>
    <t xml:space="preserve">Оперативная коррекция при неправильно сросшихся переломах верхних конечностей     </t>
  </si>
  <si>
    <t xml:space="preserve">Оперативная коррекция при неправильно сросшихся переломах нижних конечностей : </t>
  </si>
  <si>
    <t xml:space="preserve"> - бедра</t>
  </si>
  <si>
    <t xml:space="preserve"> - голени</t>
  </si>
  <si>
    <t xml:space="preserve">Восстановление передней крестообразной связки коленного сустава по методу В.В. Никитина </t>
  </si>
  <si>
    <t>Замещение дефектов длинных трубчатых костей методом Билокального чередующегося дистракционно - компрессионного остеосинтоза</t>
  </si>
  <si>
    <t>Удлинение голени методом грескостного дистракционного остиостнеза</t>
  </si>
  <si>
    <t>Удлинение бедра методом грескостного дистракционного остиостнеза</t>
  </si>
  <si>
    <t xml:space="preserve">Лечение ложных суставов и несросшихся переломов, осложненных остеомиелитом, методом грескосного компрессионно - дистракционного остиостнеза </t>
  </si>
  <si>
    <t>Лечение переломов костей погруженным стабильным остиосинтеом по АО с помощью приобретенных больницей наборов современных пластинок :</t>
  </si>
  <si>
    <t xml:space="preserve"> - бедро</t>
  </si>
  <si>
    <t xml:space="preserve"> - голень</t>
  </si>
  <si>
    <t xml:space="preserve"> - плечо</t>
  </si>
  <si>
    <t xml:space="preserve"> - предплечье (за одну кисть)</t>
  </si>
  <si>
    <t>Остиосинтез позвоночника</t>
  </si>
  <si>
    <t>Голеностопный сустав</t>
  </si>
  <si>
    <t>Наложение швов на нерв при повреждениях</t>
  </si>
  <si>
    <t>Косметические операции:</t>
  </si>
  <si>
    <t>Устранение морщин</t>
  </si>
  <si>
    <t>Подтяжка лица</t>
  </si>
  <si>
    <t>Наложение косметических швов</t>
  </si>
  <si>
    <t>От 5500 ,00 до 140500,00</t>
  </si>
  <si>
    <t>От 5500,00          до 140500,00</t>
  </si>
  <si>
    <t>Репозиция костных отломков амбулаторным больным в условиях стационара с рентгеноконтролем</t>
  </si>
  <si>
    <t>Снятие гипсовой повязки амбулаторным больным в условиях стационара с последующим рентгеноконтролем</t>
  </si>
  <si>
    <t>Смена гипсовых повязок амбулаторным больным в условиях стационара с последующим рентгеноконтролем:</t>
  </si>
  <si>
    <t xml:space="preserve"> - на верхней конечности</t>
  </si>
  <si>
    <t xml:space="preserve"> - на голени</t>
  </si>
  <si>
    <t xml:space="preserve"> - на нижней конечности</t>
  </si>
  <si>
    <t>Блокады с гидрокортизоном или кеналогом амбулаторным больным в условиях стационара</t>
  </si>
  <si>
    <t>Пункция крупных суставов амбулаторным больным в условиях стационара с наложением гипса</t>
  </si>
  <si>
    <t>Устранение послеожоговых рубцовых контрактур суставов комбинированным методом</t>
  </si>
  <si>
    <t>Устранение контрактур крупных суставов комбинированным методом</t>
  </si>
  <si>
    <t>от8500 до 19500</t>
  </si>
  <si>
    <t>Рентгено-контроль амбулаторных больных в условиях стационара</t>
  </si>
  <si>
    <t>Блокады с гидрокортизоном</t>
  </si>
  <si>
    <t>Сухожильный шов 1</t>
  </si>
  <si>
    <t>Сосудистый шов 1</t>
  </si>
  <si>
    <t>Косметический шов:</t>
  </si>
  <si>
    <t xml:space="preserve"> - до 5 см</t>
  </si>
  <si>
    <t xml:space="preserve"> - свыше 5 см</t>
  </si>
  <si>
    <t>Удаление бородавок, мозолей, атером</t>
  </si>
  <si>
    <t>Иссечения келоидных, гипертрофических рубцов</t>
  </si>
  <si>
    <t>Восстановительная операция на локтевом суставе при не свежих повреждениях</t>
  </si>
  <si>
    <t>Реконструктивные операции на стопе</t>
  </si>
  <si>
    <t>Лечение переломов лодыжек фиксатором АО</t>
  </si>
  <si>
    <t>Восстановительная операция на коленном суставе</t>
  </si>
  <si>
    <t>Удаление погружных костных фиксаторов</t>
  </si>
  <si>
    <t>Восстановительная операция на ключице</t>
  </si>
  <si>
    <t>Восстановительная операция при привычных вывихах плеча</t>
  </si>
  <si>
    <t>Стабилизирующие операции на позвонке</t>
  </si>
  <si>
    <t>Одноместная палата с комфортными условиями №10,№11(холодильник,телевизор,эл.чайник,жалюзи)</t>
  </si>
  <si>
    <t>Осмотр врача травматолога (зав.отделением) первичный</t>
  </si>
  <si>
    <t>1посещение</t>
  </si>
  <si>
    <t>Осмотр врача травматолога (зав.отделением) повторный</t>
  </si>
  <si>
    <t>Осмотр врача травматолога (выс.кат.) первичный</t>
  </si>
  <si>
    <t>Осмотр врача травматолога (выс.кат.) повторный</t>
  </si>
  <si>
    <t>25</t>
  </si>
  <si>
    <t>Антиалгидная терапия</t>
  </si>
  <si>
    <t>Эпидуральная анестезия (врач-анестезиолог, м/с анестезистка)</t>
  </si>
  <si>
    <t>Эпидуральная анестезия с применением разового набора для эпидуральной анестезии</t>
  </si>
  <si>
    <t>Проводниковая анестезия (бригада: врач-анестезиолог, м/с анестезистка)</t>
  </si>
  <si>
    <t>Наркоз с применением препарата «Диприван»</t>
  </si>
  <si>
    <t>Детоксикационная терапия</t>
  </si>
  <si>
    <t>26.1</t>
  </si>
  <si>
    <t>Детоксикационная терапия (бригада: врач-анестезиолог, м/с анестезистка)</t>
  </si>
  <si>
    <t>26.2</t>
  </si>
  <si>
    <t>Детоксикационная терапия применением препарата «Гептрал»</t>
  </si>
  <si>
    <t>26.3</t>
  </si>
  <si>
    <t>Детоксикационная терапия «АлИн»:</t>
  </si>
  <si>
    <t>Легкая степень</t>
  </si>
  <si>
    <t>Средняя степень тяжести</t>
  </si>
  <si>
    <t>Тяжелая степень</t>
  </si>
  <si>
    <t>27</t>
  </si>
  <si>
    <t xml:space="preserve">Гиперболическая оксигинация </t>
  </si>
  <si>
    <t>28</t>
  </si>
  <si>
    <t>Гравитационная хирургия</t>
  </si>
  <si>
    <t>Внутривенное лазерное облучение крови</t>
  </si>
  <si>
    <t>Наружное лазерное облучение крови</t>
  </si>
  <si>
    <t>Внутривенная фотомодификация крови</t>
  </si>
  <si>
    <t>Местное наружное лазерное облучение «Узор», «Ягода»</t>
  </si>
  <si>
    <t>Плазмоферез лечебный</t>
  </si>
  <si>
    <t>Гемосорбция</t>
  </si>
  <si>
    <t>Эндолимфатическая терапия</t>
  </si>
  <si>
    <t>29</t>
  </si>
  <si>
    <t>Хирургические услуги</t>
  </si>
  <si>
    <t>29.1</t>
  </si>
  <si>
    <t>Герниопластика с использованием сетчатого эндопротеза:</t>
  </si>
  <si>
    <t>Паховая герниопластика</t>
  </si>
  <si>
    <t>Послеоперационная вентральная</t>
  </si>
  <si>
    <t>29.2</t>
  </si>
  <si>
    <t>Неосложненный лимфоденит</t>
  </si>
  <si>
    <t>Панариций костный с рентгенотерапией</t>
  </si>
  <si>
    <t>Ограниченный тромбофлебит н/конечностей</t>
  </si>
  <si>
    <t>Консервативное лечение последствий остеомиелита /местн.лазер 1/</t>
  </si>
  <si>
    <t>Реампутация конечностей</t>
  </si>
  <si>
    <t>Неосложненные бурситы</t>
  </si>
  <si>
    <t>Иссечение инфильтратов с наложением первичных швов</t>
  </si>
  <si>
    <t>Нагноившаяся атерома лица, туловища с наложением первичных швов</t>
  </si>
  <si>
    <t>Консервативное лечение трофических язв</t>
  </si>
  <si>
    <t>Краевая резекция вросшего ногтя</t>
  </si>
  <si>
    <t>Иссечение фурункула, карбункула, абсцесса с наложением первичных швов</t>
  </si>
  <si>
    <t>Экономная ампутация с применением место лазера при гангрене</t>
  </si>
  <si>
    <t xml:space="preserve">Лечение варикозной болезни путем введения лекарства в вену (без стоимости лекарства) </t>
  </si>
  <si>
    <t>одна инъекция</t>
  </si>
  <si>
    <t>Малоинвазивная холецистоэктомия (бригада: 5 чел.)</t>
  </si>
  <si>
    <t>Операция по вскрытию фурункула, подмышечного гидраденита, карбункула, абсцесса с наложением первичных швов</t>
  </si>
  <si>
    <t>Удаление образований кожи на туловище (папиллом, бородавок, родинок) на туловище</t>
  </si>
  <si>
    <t>Удаление образований кожи на туловище (папиллом, бородавок, родинок) на голове и лице</t>
  </si>
  <si>
    <t>Удаление образований подкожной клетчатки (фиброма, атерома, липома)</t>
  </si>
  <si>
    <t>до 1см</t>
  </si>
  <si>
    <t>до 2 см</t>
  </si>
  <si>
    <t>до 5 см</t>
  </si>
  <si>
    <t>Удаление гигромы</t>
  </si>
  <si>
    <t>Удаление сухих мозолей</t>
  </si>
  <si>
    <t>Удаление вросшего ногтя</t>
  </si>
  <si>
    <t>краевая резекция</t>
  </si>
  <si>
    <t>ногтевой пластины</t>
  </si>
  <si>
    <t>ногтевой пластины с ростковой зоной</t>
  </si>
  <si>
    <t xml:space="preserve">Циркумцизия </t>
  </si>
  <si>
    <t>30</t>
  </si>
  <si>
    <t>Челюстно-лицевая хирургия</t>
  </si>
  <si>
    <t>30.1</t>
  </si>
  <si>
    <t>Операция по удалению:</t>
  </si>
  <si>
    <t>одного зуба</t>
  </si>
  <si>
    <t>двух зубов</t>
  </si>
  <si>
    <t>Сложное удаление 1 зуба</t>
  </si>
  <si>
    <t>Проводимая анестезия</t>
  </si>
  <si>
    <t>Зубосохраняющая операция:</t>
  </si>
  <si>
    <t>Операция «Цистэктомия»</t>
  </si>
  <si>
    <t>Удаление новообразований в полости рта с наложение первичных швов</t>
  </si>
  <si>
    <t>Лечение перелома нижней челюсти (общее обезболивание, МНЛО «Узор»)</t>
  </si>
  <si>
    <t xml:space="preserve"> - один перелом</t>
  </si>
  <si>
    <t xml:space="preserve"> - два перелома</t>
  </si>
  <si>
    <t>Лечение «Хронического остеомиелита» м/лазер</t>
  </si>
  <si>
    <t>Удаление новообразований лица с наложением косметического шва</t>
  </si>
  <si>
    <t>Операция «Металлоостсосинтез»</t>
  </si>
  <si>
    <t>Снятие шин «Тигерштедта»</t>
  </si>
  <si>
    <t>Снятие одной коронки</t>
  </si>
  <si>
    <t>Фиксация одной коронки</t>
  </si>
  <si>
    <t>Аппликация слизистой полости рта</t>
  </si>
  <si>
    <t>Резекция острого края альвеолы</t>
  </si>
  <si>
    <t>Операция «удаление металлоконструкции»</t>
  </si>
  <si>
    <t>31</t>
  </si>
  <si>
    <t>Лазерная терапия</t>
  </si>
  <si>
    <t>31.1</t>
  </si>
  <si>
    <t>Лечение лазером терапевтическое</t>
  </si>
  <si>
    <t>31.2</t>
  </si>
  <si>
    <t>Лечение лазером хирургическое</t>
  </si>
  <si>
    <t>Педиатрическое отделение</t>
  </si>
  <si>
    <t>Одноместная палата с комфортными условиями №1 для новорожденных, №11 (холодильник, телевизор, эл.чайник, жалюзи)</t>
  </si>
  <si>
    <t>Осмотр врача педитра (зав.отделением) первичный</t>
  </si>
  <si>
    <t>Осмотр врача педиатра (зав.отделением) повторный</t>
  </si>
  <si>
    <t>Осмотр врача педиатра (выс.кат.) первичный</t>
  </si>
  <si>
    <t>Осмотр врача педиатра (выс.кат.) повторный</t>
  </si>
  <si>
    <t>Пребывание в  дневном стационаре</t>
  </si>
  <si>
    <t>1к/д</t>
  </si>
  <si>
    <t>33</t>
  </si>
  <si>
    <t>Дневной стационар</t>
  </si>
  <si>
    <t>33.1</t>
  </si>
  <si>
    <t>Одноместная палата №10 с комфортными условиями (холодильник, телевизор, эл.чайник, жалюзи)</t>
  </si>
  <si>
    <t>33.2</t>
  </si>
  <si>
    <t>Двухместная палата №15 с комфортными условиями (телевизор, эл.чайник, жалюзи)</t>
  </si>
  <si>
    <t>Пребывание в дневном стационаре</t>
  </si>
  <si>
    <t>34</t>
  </si>
  <si>
    <t>34.1</t>
  </si>
  <si>
    <t>34.2</t>
  </si>
  <si>
    <t>35</t>
  </si>
  <si>
    <t>35.1</t>
  </si>
  <si>
    <t>35.2</t>
  </si>
  <si>
    <t>36</t>
  </si>
  <si>
    <t>Иглорефлексотерапия</t>
  </si>
  <si>
    <t>Моксотерапия</t>
  </si>
  <si>
    <t>Цуботерапия</t>
  </si>
  <si>
    <t>Электропунктура</t>
  </si>
  <si>
    <t>Баночное кровопускание</t>
  </si>
  <si>
    <t>Аурикулотерапия</t>
  </si>
  <si>
    <t>Обкалывание позвоночника озонированным физраствором</t>
  </si>
  <si>
    <t>Внутривенная озонотерапия</t>
  </si>
  <si>
    <t>Внутривенная озонотерапия при лечении в дневном стационаре</t>
  </si>
  <si>
    <t>37</t>
  </si>
  <si>
    <t>Услуги, оказываемые в медико-реабилитационном центре</t>
  </si>
  <si>
    <t xml:space="preserve">Консультация врача психотерапевта </t>
  </si>
  <si>
    <t>Консультация врача психотерапевта повторно</t>
  </si>
  <si>
    <t xml:space="preserve">Консультация мецицинского психолога </t>
  </si>
  <si>
    <t>Консультация медицинского психолога повторно</t>
  </si>
  <si>
    <t>Консультация логопеда</t>
  </si>
  <si>
    <t>Занятие с логопедом</t>
  </si>
  <si>
    <t>Групповая терапия методом релаксации с аудиовизуальным сопровождением (7 человек)</t>
  </si>
  <si>
    <t xml:space="preserve">Групповая гипнотерапия методом релаксации </t>
  </si>
  <si>
    <t>Групповая гипносуггестивная терапия</t>
  </si>
  <si>
    <t>38</t>
  </si>
  <si>
    <t>Автоуслуги</t>
  </si>
  <si>
    <t>Услуги автомобиля  марки Volkswagen, ГАЗ 32213, УАЗ 3962</t>
  </si>
  <si>
    <t>1 час</t>
  </si>
  <si>
    <t>Услуги автомобиля  марки УАЗ 396295 по доставки больных по городу</t>
  </si>
  <si>
    <t>39</t>
  </si>
  <si>
    <t>Услуги, оказываемые в перинатальном центре</t>
  </si>
  <si>
    <t>Прием онколога, пластического хирурга</t>
  </si>
  <si>
    <t>Удаление на голове, шее:</t>
  </si>
  <si>
    <t>Удаление до 0.5см (родинка,бородавка,кератома,атерома,гемангиома)</t>
  </si>
  <si>
    <t>Удаление 1см (родинка,бородавка,кератома,атерома,гемангиома)</t>
  </si>
  <si>
    <t xml:space="preserve">Удаление папилломы в области шеи </t>
  </si>
  <si>
    <t>1 шт</t>
  </si>
  <si>
    <t xml:space="preserve">Удаление папилломы в области век </t>
  </si>
  <si>
    <t>Удаление ксантелезмы век</t>
  </si>
  <si>
    <t>1см</t>
  </si>
  <si>
    <t>Удаление на туловище:</t>
  </si>
  <si>
    <t>Удаление папилломы до 2мм</t>
  </si>
  <si>
    <t>1шт</t>
  </si>
  <si>
    <t xml:space="preserve">Удаление папилломы до 0.5см </t>
  </si>
  <si>
    <t>Лазерное удаление вросшего ногтя</t>
  </si>
  <si>
    <t xml:space="preserve">Удаление плоскоклеточного и базальноклеточного рака кожи обьемом до 2 см </t>
  </si>
  <si>
    <t>Лазерная увулопластика (лечение храпа, задержки воздуха во сне)</t>
  </si>
  <si>
    <t>операция</t>
  </si>
  <si>
    <t xml:space="preserve">Лазерная блафаропластика верхних век </t>
  </si>
  <si>
    <t xml:space="preserve">Лазерная блефаропластика нижних век </t>
  </si>
  <si>
    <t>Лечение базалиомы(базально-клеточного рака кожи)</t>
  </si>
  <si>
    <t xml:space="preserve">Лазерное лечение лейкоплакии слизистой полости рта </t>
  </si>
  <si>
    <t>Гистология</t>
  </si>
  <si>
    <t xml:space="preserve">Аспирационная пункция новооброзования молочных желез </t>
  </si>
  <si>
    <t>Заместитель главного врача по экономическим вопросам</t>
  </si>
  <si>
    <t>Мося О.Е.</t>
  </si>
  <si>
    <t xml:space="preserve">Главный  бухгалтер          </t>
  </si>
  <si>
    <t>Хакимова Н.В.</t>
  </si>
  <si>
    <t>Код услуги</t>
  </si>
  <si>
    <t>Консультация заведующего акушерским отделением</t>
  </si>
  <si>
    <t>Консультация заведующего гинекологическим отделением</t>
  </si>
  <si>
    <t>В04.036.001</t>
  </si>
  <si>
    <t>А09.028.055</t>
  </si>
  <si>
    <t>В02.069.001</t>
  </si>
  <si>
    <t>В01.001.001</t>
  </si>
  <si>
    <t>В01.001.002</t>
  </si>
  <si>
    <t>В01.047.001</t>
  </si>
  <si>
    <t>В04.033.002</t>
  </si>
  <si>
    <t>В03.016.003</t>
  </si>
  <si>
    <t>В03.016.006</t>
  </si>
  <si>
    <t xml:space="preserve">А02.01.001 А02.03.005 </t>
  </si>
  <si>
    <t xml:space="preserve">A08.20.012      </t>
  </si>
  <si>
    <t>А05.10.004</t>
  </si>
  <si>
    <t>А09.05.023</t>
  </si>
  <si>
    <t>А09.05.026</t>
  </si>
  <si>
    <t>В01.053.001</t>
  </si>
  <si>
    <t>А03.28.001</t>
  </si>
  <si>
    <t>А11.28.009</t>
  </si>
  <si>
    <t>А11.28.008</t>
  </si>
  <si>
    <t>А21.21.001</t>
  </si>
  <si>
    <t>В01.050.001</t>
  </si>
  <si>
    <t>В01.050.002</t>
  </si>
  <si>
    <t>В01.050.003</t>
  </si>
  <si>
    <t>А04.30.001</t>
  </si>
  <si>
    <t>А16.20.036.001</t>
  </si>
  <si>
    <t>А04.20.001.001</t>
  </si>
  <si>
    <t>А04.28.002.002</t>
  </si>
  <si>
    <t>А16.20.037</t>
  </si>
  <si>
    <t>B01.018.001</t>
  </si>
  <si>
    <t>B01.018.002</t>
  </si>
  <si>
    <t>А11.01.001</t>
  </si>
  <si>
    <t>А20.30.001</t>
  </si>
  <si>
    <t>А03.20.001</t>
  </si>
  <si>
    <t>А03.20.003</t>
  </si>
  <si>
    <t>А02.26.015</t>
  </si>
  <si>
    <t>А05.25.008</t>
  </si>
  <si>
    <t>А19.09.001.011</t>
  </si>
  <si>
    <t>А04.20.002</t>
  </si>
  <si>
    <t>А06.09.006</t>
  </si>
  <si>
    <t>B01.004.001</t>
  </si>
  <si>
    <t>B01.004.002</t>
  </si>
  <si>
    <t>B01.035.001</t>
  </si>
  <si>
    <t>B01.035.002</t>
  </si>
  <si>
    <t>В01.023.001</t>
  </si>
  <si>
    <t>В01.023.002</t>
  </si>
  <si>
    <t>B01.036.001</t>
  </si>
  <si>
    <t>B01.036.002</t>
  </si>
  <si>
    <t>В01.047.002</t>
  </si>
  <si>
    <t>B01.015.001</t>
  </si>
  <si>
    <t>B01.015.002</t>
  </si>
  <si>
    <t>B01.058.001</t>
  </si>
  <si>
    <t>B01.058.002</t>
  </si>
  <si>
    <t>B01.057.001</t>
  </si>
  <si>
    <t>B01.057.002</t>
  </si>
  <si>
    <t>B01.054.006</t>
  </si>
  <si>
    <t>B01.054.007</t>
  </si>
  <si>
    <t>В01.031.001</t>
  </si>
  <si>
    <t>В01.031.002</t>
  </si>
  <si>
    <t>А11.02.002</t>
  </si>
  <si>
    <t>А11.01.002</t>
  </si>
  <si>
    <t>А11.12.003</t>
  </si>
  <si>
    <t>А20.30.024.006</t>
  </si>
  <si>
    <t>В01.028.001</t>
  </si>
  <si>
    <t>В01.029.001</t>
  </si>
  <si>
    <t>А11.20.014</t>
  </si>
  <si>
    <t>А11.20.015</t>
  </si>
  <si>
    <t>А11.20.013</t>
  </si>
  <si>
    <t>А11.20.021</t>
  </si>
  <si>
    <t>А08.20.004</t>
  </si>
  <si>
    <t>А03.20.003.002</t>
  </si>
  <si>
    <t>А11.18.005</t>
  </si>
  <si>
    <t>А03.19.001</t>
  </si>
  <si>
    <t>А03.30.005</t>
  </si>
  <si>
    <t>А16.19.013</t>
  </si>
  <si>
    <t>А16.19.011</t>
  </si>
  <si>
    <t>А16.19.003</t>
  </si>
  <si>
    <t>А16.12.014</t>
  </si>
  <si>
    <t>А08.18.003</t>
  </si>
  <si>
    <t>А12.10.001</t>
  </si>
  <si>
    <t>А12.10.005</t>
  </si>
  <si>
    <t>А16.18.019</t>
  </si>
  <si>
    <t>В01.003.004.001</t>
  </si>
  <si>
    <t>В01.028.002</t>
  </si>
  <si>
    <t>А16.08.016</t>
  </si>
  <si>
    <t>А16.08.023</t>
  </si>
  <si>
    <t>А16.25.007</t>
  </si>
  <si>
    <t>А21.20.001</t>
  </si>
  <si>
    <t>А11.30.018</t>
  </si>
  <si>
    <t>А03.25.003</t>
  </si>
  <si>
    <t>А12.25.001</t>
  </si>
  <si>
    <t>А16.25.012</t>
  </si>
  <si>
    <t>А09.05.021</t>
  </si>
  <si>
    <t>А09.05.046</t>
  </si>
  <si>
    <t>А09.05.042</t>
  </si>
  <si>
    <t>А08.05.008</t>
  </si>
  <si>
    <t>А12.05.001</t>
  </si>
  <si>
    <t>А06.09.007.001</t>
  </si>
  <si>
    <t>А11.28.006</t>
  </si>
  <si>
    <t>А04.28.002.003</t>
  </si>
  <si>
    <t>А04.28.002.001</t>
  </si>
  <si>
    <t>А04.20.001</t>
  </si>
  <si>
    <t>А04.16.001</t>
  </si>
  <si>
    <t>А04.22.001</t>
  </si>
  <si>
    <t>ВОЗ.016.003</t>
  </si>
  <si>
    <t>А09.05.032</t>
  </si>
  <si>
    <t>А09.05.020</t>
  </si>
  <si>
    <t>А09.05.017</t>
  </si>
  <si>
    <t>А09.05.018</t>
  </si>
  <si>
    <t>А09.05.023.002</t>
  </si>
  <si>
    <t>А09.05.025</t>
  </si>
  <si>
    <t>А09.05.007</t>
  </si>
  <si>
    <t>А09.05.044</t>
  </si>
  <si>
    <t>А12.06.019</t>
  </si>
  <si>
    <t>А09.28.022</t>
  </si>
  <si>
    <t>А09.28.003</t>
  </si>
  <si>
    <t>А09.28.011</t>
  </si>
  <si>
    <t>А09.28.027</t>
  </si>
  <si>
    <t>А09.28.007</t>
  </si>
  <si>
    <t>А26.09.002</t>
  </si>
  <si>
    <t>А09.19.009</t>
  </si>
  <si>
    <t>А26.01.017</t>
  </si>
  <si>
    <t>А26.06.032</t>
  </si>
  <si>
    <t>А26.06.081</t>
  </si>
  <si>
    <t>А26.06.080</t>
  </si>
  <si>
    <t>А26.06.016</t>
  </si>
  <si>
    <t>А26.06.017</t>
  </si>
  <si>
    <t>А26.06.018</t>
  </si>
  <si>
    <t>А09.21.001</t>
  </si>
  <si>
    <t>А09.23.001</t>
  </si>
  <si>
    <t>А26.06.062</t>
  </si>
  <si>
    <t>А26.06.024</t>
  </si>
  <si>
    <t>А26.06.057</t>
  </si>
  <si>
    <t>А26.06.033</t>
  </si>
  <si>
    <t>А26.06.072</t>
  </si>
  <si>
    <t>А12.06.011</t>
  </si>
  <si>
    <t>А12.06.015</t>
  </si>
  <si>
    <t>А09.05.009</t>
  </si>
  <si>
    <t>А12.16.002</t>
  </si>
  <si>
    <t>А26.05.018</t>
  </si>
  <si>
    <t>А26.06.082.002</t>
  </si>
  <si>
    <t>А26.06.079</t>
  </si>
  <si>
    <t>А26.06.071</t>
  </si>
  <si>
    <t>А26.06.056</t>
  </si>
  <si>
    <t>А26.01.015</t>
  </si>
  <si>
    <t>А26.01.023</t>
  </si>
  <si>
    <t>А26.01.022</t>
  </si>
  <si>
    <t>А26.06.034</t>
  </si>
  <si>
    <t>А26.06.036</t>
  </si>
  <si>
    <t>А26.06.035</t>
  </si>
  <si>
    <t>А26.06.043</t>
  </si>
  <si>
    <t>А26.06.042</t>
  </si>
  <si>
    <t>А09.05.194</t>
  </si>
  <si>
    <t>А26.05.016</t>
  </si>
  <si>
    <t>А26.05.001</t>
  </si>
  <si>
    <t>В 03.052.001</t>
  </si>
  <si>
    <t>А 04.20.002</t>
  </si>
  <si>
    <t>А21.01.002</t>
  </si>
  <si>
    <t>А26.06.088</t>
  </si>
  <si>
    <t>А26.19.002</t>
  </si>
  <si>
    <t>А26.19.003</t>
  </si>
  <si>
    <t>А06.03.024</t>
  </si>
  <si>
    <t>А06.03.023</t>
  </si>
  <si>
    <t>А06.03.017</t>
  </si>
  <si>
    <t>А06.03.005</t>
  </si>
  <si>
    <t>А06.04.011</t>
  </si>
  <si>
    <t>А06.04.001</t>
  </si>
  <si>
    <t>А06.07.002</t>
  </si>
  <si>
    <t>А06.09.007</t>
  </si>
  <si>
    <t>А06.10.002</t>
  </si>
  <si>
    <t>А06.08.003</t>
  </si>
  <si>
    <t>А06.03.015</t>
  </si>
  <si>
    <t>А06.03.010</t>
  </si>
  <si>
    <t>А06.03.056</t>
  </si>
  <si>
    <t>А06.18.003</t>
  </si>
  <si>
    <t>А06.26.002</t>
  </si>
  <si>
    <t>А06.30.007</t>
  </si>
  <si>
    <t>А06.30.005</t>
  </si>
  <si>
    <t>А06.09.005</t>
  </si>
  <si>
    <t>А06.03.012</t>
  </si>
  <si>
    <t>А06.23.004</t>
  </si>
  <si>
    <t>А06.08.007</t>
  </si>
  <si>
    <t>А06.20.002/А06.21.003</t>
  </si>
  <si>
    <t>А06.30.007.002</t>
  </si>
  <si>
    <t>А06.12.001.001</t>
  </si>
  <si>
    <t>А06.12.001.002</t>
  </si>
  <si>
    <t>А06.09.005.002</t>
  </si>
  <si>
    <t>А06.30.005.003</t>
  </si>
  <si>
    <t>А06.03.002.001</t>
  </si>
  <si>
    <t>B01.008.001</t>
  </si>
  <si>
    <t>B01.008.002</t>
  </si>
  <si>
    <t>А11.12.009</t>
  </si>
  <si>
    <t>А25.20.001</t>
  </si>
  <si>
    <t>А15.01.001</t>
  </si>
  <si>
    <t>А08.05.010</t>
  </si>
  <si>
    <t>А08.05.003</t>
  </si>
  <si>
    <t>B01.064.001</t>
  </si>
  <si>
    <t>В01.003.004.002</t>
  </si>
  <si>
    <t>B01.003.004.005</t>
  </si>
  <si>
    <t>А06.07.010</t>
  </si>
  <si>
    <t>В01.003.004.004</t>
  </si>
  <si>
    <t>А16.07.025</t>
  </si>
  <si>
    <t>B01.065.001</t>
  </si>
  <si>
    <t>А16.07.008</t>
  </si>
  <si>
    <t>А16.07.001</t>
  </si>
  <si>
    <t>А16.07.040</t>
  </si>
  <si>
    <t>А16.07.039</t>
  </si>
  <si>
    <t>А16.07.038</t>
  </si>
  <si>
    <t>А07.30.007</t>
  </si>
  <si>
    <t>А16.07.037</t>
  </si>
  <si>
    <t>А16.07.019</t>
  </si>
  <si>
    <t>А16.07.045</t>
  </si>
  <si>
    <t>А16.07.014</t>
  </si>
  <si>
    <t>А16.07.020</t>
  </si>
  <si>
    <t>А16.07.032</t>
  </si>
  <si>
    <t>А17.07.007</t>
  </si>
  <si>
    <t>А17.07.001</t>
  </si>
  <si>
    <t>А17.07.008</t>
  </si>
  <si>
    <t>А17.30.027</t>
  </si>
  <si>
    <t>А17.07.012</t>
  </si>
  <si>
    <t>В01.067.001</t>
  </si>
  <si>
    <t>А16.07.007</t>
  </si>
  <si>
    <t>А16.07.058</t>
  </si>
  <si>
    <t>А16.07.059</t>
  </si>
  <si>
    <t>А15.07.001</t>
  </si>
  <si>
    <t>А16.01.011</t>
  </si>
  <si>
    <t>А11.07.010</t>
  </si>
  <si>
    <t>В01.063.001</t>
  </si>
  <si>
    <t>А16.07.048</t>
  </si>
  <si>
    <t>А16.01.019</t>
  </si>
  <si>
    <t>А16.01.024</t>
  </si>
  <si>
    <t>А21.01.005</t>
  </si>
  <si>
    <t>А16.01.026</t>
  </si>
  <si>
    <t>А22.01.002</t>
  </si>
  <si>
    <t>А17.30.021</t>
  </si>
  <si>
    <t>А16.01.020</t>
  </si>
  <si>
    <t>А14.01.005</t>
  </si>
  <si>
    <t>В01.003.004.005</t>
  </si>
  <si>
    <t>В01.029.002</t>
  </si>
  <si>
    <t>А23.26.001</t>
  </si>
  <si>
    <t>А03.26.003</t>
  </si>
  <si>
    <t>А16.26.092</t>
  </si>
  <si>
    <t>А23.26.005</t>
  </si>
  <si>
    <t>А16.01.016</t>
  </si>
  <si>
    <t>А16.26.075</t>
  </si>
  <si>
    <t>А02.26.010</t>
  </si>
  <si>
    <t>А04.26.002</t>
  </si>
  <si>
    <t>А16.26.093</t>
  </si>
  <si>
    <t>А02.26.014</t>
  </si>
  <si>
    <t>А03.26.001</t>
  </si>
  <si>
    <t>А02.26.009</t>
  </si>
  <si>
    <t>А02.26.023</t>
  </si>
  <si>
    <t>А03.26.008</t>
  </si>
  <si>
    <t>А02.26.005</t>
  </si>
  <si>
    <t>B01.054.001</t>
  </si>
  <si>
    <t>А17.01.007</t>
  </si>
  <si>
    <t>А22.30.005</t>
  </si>
  <si>
    <t>А20.03.003</t>
  </si>
  <si>
    <t>А17.30.024</t>
  </si>
  <si>
    <t>А17.30.006</t>
  </si>
  <si>
    <t>А17.30.003</t>
  </si>
  <si>
    <t>А17.29.002</t>
  </si>
  <si>
    <t>А17.30.025</t>
  </si>
  <si>
    <t>А17.30.028</t>
  </si>
  <si>
    <t>А11.09.007</t>
  </si>
  <si>
    <t>А16.28.040</t>
  </si>
  <si>
    <t>В03.027.020</t>
  </si>
  <si>
    <t>А16.03.028</t>
  </si>
  <si>
    <t>А16.03.027</t>
  </si>
  <si>
    <t>А16.03.022.003</t>
  </si>
  <si>
    <t>B01.003.004.006</t>
  </si>
  <si>
    <t>А18.05.019</t>
  </si>
  <si>
    <t>А18.05.005</t>
  </si>
  <si>
    <t>А22.01.005</t>
  </si>
  <si>
    <t>А18.05.006</t>
  </si>
  <si>
    <t>А16.07.016</t>
  </si>
  <si>
    <t>А16.03.007</t>
  </si>
  <si>
    <t>А16.07.004</t>
  </si>
  <si>
    <t>А17.01.001</t>
  </si>
  <si>
    <t>А18.05.009</t>
  </si>
  <si>
    <t>А16.25.024</t>
  </si>
  <si>
    <t>B01.034.001</t>
  </si>
  <si>
    <t>B01.034.002</t>
  </si>
  <si>
    <t>А05.23.001</t>
  </si>
  <si>
    <t>А05.23.002</t>
  </si>
  <si>
    <t>15.5.1</t>
  </si>
  <si>
    <t>15.5.2</t>
  </si>
  <si>
    <t>15.5.3</t>
  </si>
  <si>
    <t>Проведение предрейсового(послерейсового) осмотра водителей (до 5 чел.)</t>
  </si>
  <si>
    <t>Проведение предрейсового(послерейсового) осмотра водителей (от 5 до 20 чел.)</t>
  </si>
  <si>
    <t>Проведение предрейсового(послерейсового) осмотра водителей (свыше 20 чел.)</t>
  </si>
  <si>
    <t>Медицинский осмотр (периодический и предварительный) по 230-ФЗ от 13.07.2015 г. для работников занятых на работах связанных с источниками повышенной опасности (для специалистов авиации, работников ЖДС и т .п., не связанных с применением огнестрельного оружия и специальных средств) при  наличии справки о результатах ХТИ из ХТЛ при прохождении комиссий в сторонних организациях</t>
  </si>
  <si>
    <t>Медицинский осмотр (периодический и предварительный) по 230-ФЗ от 13.07.2015 г. для работников занятых на работах связанных с источниками повышенной опасности (для специалистов авиации, работников ЖДС и т .п., связанных с применением огнестрельного оружия и специальных средств) с определением наличия психоактивных веществ в моче  (с результатами ХТИ и ХТЛ)</t>
  </si>
  <si>
    <t>Подготовка к RRS</t>
  </si>
  <si>
    <t>Контрольный осмотр без RRS</t>
  </si>
  <si>
    <t>Биопсия</t>
  </si>
  <si>
    <t>Поиск и лигирование проксимальных артерий прямой кишки на аппарате Hal Doppler</t>
  </si>
  <si>
    <t>Спрей-выпаривание наружной бахромы на аппарате "Aesculap"</t>
  </si>
  <si>
    <t>Удаление тромба на аппарате "Aesculap"</t>
  </si>
  <si>
    <t>Спрей-выпаривание анальной трещины  на аппарате "Aesculap"</t>
  </si>
  <si>
    <t>Иссечение фиброзного полипа анального канала с гистологией</t>
  </si>
  <si>
    <t>Эл.эксцизия гипертрофированных анальных сосков. Г.А.С.</t>
  </si>
  <si>
    <t>Удаление полипа и постановка на Д-учет+гистология</t>
  </si>
  <si>
    <t>Нагноение - вскрытие и дренирование под местной анестезией</t>
  </si>
  <si>
    <t xml:space="preserve">Назначение индивидуальной схемы консервативной терапии при неспецифическом язвенном колите, диспансерный учет </t>
  </si>
  <si>
    <t>8.1.1</t>
  </si>
  <si>
    <t>8.2.1</t>
  </si>
  <si>
    <t>8.2.2</t>
  </si>
  <si>
    <t>8.2.3</t>
  </si>
  <si>
    <t xml:space="preserve"> - цемент отечественного производства</t>
  </si>
  <si>
    <t>Аэротерапия</t>
  </si>
  <si>
    <t>Инвазии акушерские</t>
  </si>
  <si>
    <t>Введение акушерского пессария</t>
  </si>
  <si>
    <t>Введение акушерского пессария (импортный)</t>
  </si>
  <si>
    <t>Акушерские операции</t>
  </si>
  <si>
    <t>Малое кесарево сечение (исскуственное оперативное прерывание беременности, до 21 нед.6 дн.)</t>
  </si>
  <si>
    <t>Гинекологические процедуры</t>
  </si>
  <si>
    <t>Введение/или удаление внутриматочной спирали, кольца</t>
  </si>
  <si>
    <t>Введение внутриматочной спирали (ВМС) под УЗ контролем со стоимостью ВМС (Мультилоуд)</t>
  </si>
  <si>
    <t>Введение внутриматочной спирали (ВМС) под УЗ контролем со стоимостью системы (Мирена)</t>
  </si>
  <si>
    <t>Введение внутриматочной спирали (Мирена)</t>
  </si>
  <si>
    <t>Процедура в гинекологическом кабинете</t>
  </si>
  <si>
    <t>Гидросонография</t>
  </si>
  <si>
    <t>Постановка теста на беременность</t>
  </si>
  <si>
    <t>Постановка теста на овуляцию</t>
  </si>
  <si>
    <t>Гинекологические малые операции</t>
  </si>
  <si>
    <t>Ножевая биопсия шейки матки с выскабливанием цервикального канала</t>
  </si>
  <si>
    <t>Биопсия шейки матки с выскабливанием цервикального канала</t>
  </si>
  <si>
    <t>Биопсия эндометрия (пайпель)</t>
  </si>
  <si>
    <t>Медикаментозное прерывание беременности</t>
  </si>
  <si>
    <t>Инструментальное прерывание беременности до 12 недель</t>
  </si>
  <si>
    <t>Инструментальное выскабливание матки при неразвивающейся беременности</t>
  </si>
  <si>
    <t>Прерывание беременности по медицинским показаниям во 2м триместре беременности</t>
  </si>
  <si>
    <t>Вакуум-аспирация содержимого матки после родов</t>
  </si>
  <si>
    <t>Инструментальное выскабливание цервикального канала</t>
  </si>
  <si>
    <t>Гистероскопия</t>
  </si>
  <si>
    <t>Гистерорезектоскопия</t>
  </si>
  <si>
    <t>Инструментальное выскабливание матки</t>
  </si>
  <si>
    <t>Раздельное диагностическое выскабливание</t>
  </si>
  <si>
    <t>Разделение внутриматочных синехий</t>
  </si>
  <si>
    <t>Удаление миоматозного узла размером до 3 см</t>
  </si>
  <si>
    <t>Удаление полипа эндометрия</t>
  </si>
  <si>
    <t>Удаление полипа цервикального канала</t>
  </si>
  <si>
    <t>Бужирование цервикального канала</t>
  </si>
  <si>
    <t>Хирургическая коррекция истмикоцервикальной недостаточности (наложение П-образных швов, круговой шов мерсиленовой лентой)</t>
  </si>
  <si>
    <t>Конизация (диатермокоагуляция) шейки матки</t>
  </si>
  <si>
    <t>Удаление кисты бартолиниевой железы</t>
  </si>
  <si>
    <t>Абляция эндометрия</t>
  </si>
  <si>
    <t>Марсупиализация</t>
  </si>
  <si>
    <t>Вскрытие и ушивание гематомы влагалища</t>
  </si>
  <si>
    <t>Пункция брюшной полости через задний свод влагалища</t>
  </si>
  <si>
    <t>Гистероскопия с РДВ</t>
  </si>
  <si>
    <t>Ножевая биопсия шейки матки</t>
  </si>
  <si>
    <t>Биопсия шейки матки</t>
  </si>
  <si>
    <t>Удаление остатков плодного яйца</t>
  </si>
  <si>
    <t>Мануальная вакуумная аспирация из полости матки</t>
  </si>
  <si>
    <t>Снятие швов с шейки матки</t>
  </si>
  <si>
    <t>Удаление инородных тел из полости матки при гистероскопии</t>
  </si>
  <si>
    <t>Вскрытие абсцесса бартолиниевой железы</t>
  </si>
  <si>
    <t>Лапароскопические гинекологические операции</t>
  </si>
  <si>
    <t>Лапароскопия диагностическая/ или лапароскопия в гинекологии</t>
  </si>
  <si>
    <t>Лапароскопия 2й степени (при наличии спаечного процесса / или повторного вхождения)</t>
  </si>
  <si>
    <t>Хромосальпингоскопия (при лапароскопии)</t>
  </si>
  <si>
    <t>Биопсия яичников (при лапароскопии)</t>
  </si>
  <si>
    <t>Адгезиолизис при спаечном процессе в малом тазу (при лапароскопии)</t>
  </si>
  <si>
    <t>Овариальная цистэктомия (резекция яичников), односторонняя (при лапароскопии)</t>
  </si>
  <si>
    <t>Овариальная цистэктомия (резекция яичников), двухсторонняя сложности (при лапароскопии)</t>
  </si>
  <si>
    <t>Каутеризация (дриллинг) яичников (при лапароскопии)</t>
  </si>
  <si>
    <t>Коагуляция, ушивание яичников (при лапароскопии)</t>
  </si>
  <si>
    <t>Аднексэктомия односторонняя (при лапароскопии)</t>
  </si>
  <si>
    <t>Аднексэктомия двухсторонняя (при лапароскопии)</t>
  </si>
  <si>
    <t>Удаление параовариальной кисты (при лапароскопии)</t>
  </si>
  <si>
    <t>Тубэктомия двусторонняя (при лапароскопии)</t>
  </si>
  <si>
    <t>Тубэктомия (при лапароскопии)</t>
  </si>
  <si>
    <t>Туботомия (при лапароскопии)</t>
  </si>
  <si>
    <t>Деторсия придатков (при перекруте) при лапароскопии</t>
  </si>
  <si>
    <t>Создание непроходимости маточных труб (стерилизация) (при лапароскопии)</t>
  </si>
  <si>
    <t>Коагуляция очагов эндометриоза (при лапароскопии)</t>
  </si>
  <si>
    <t>Надвлагалищная амутация матки (при лапароскопии)</t>
  </si>
  <si>
    <t>Надвлагалищная амутация матки с придатками (при лапароскопии)</t>
  </si>
  <si>
    <t>Экстирпация матки (при лапароскопии)</t>
  </si>
  <si>
    <t>Экстирпация матки с придатками (при лапароскопии)</t>
  </si>
  <si>
    <t>Введение противоспаичного препарата «Мезогель» при лапароскопических операциях</t>
  </si>
  <si>
    <t xml:space="preserve">Лапароскопические гинекологические операции </t>
  </si>
  <si>
    <t>Лапаротомия + ревизия органов брюшной полости</t>
  </si>
  <si>
    <t>Лапаротомия при повторном вхождении /или при наличии спаечного процесса</t>
  </si>
  <si>
    <t>Адгезиолизис при спаечном процессе в малом тазу I-II степени (при лапаротомии)</t>
  </si>
  <si>
    <t>Адгезиолизис при спаечном процессе в малом тазу III-IV степени (при лапаротомии)</t>
  </si>
  <si>
    <t>Аднексэктомия односторонняя (при лапаротомии)</t>
  </si>
  <si>
    <t>Аднексэктомия двухсторонняя (при лапаротомии)</t>
  </si>
  <si>
    <t>Удаление параовариальной кисты (при лапаротомии)</t>
  </si>
  <si>
    <t>Каутеризация яичников (при лапаротомии)</t>
  </si>
  <si>
    <t>Биопсия яичников (при лапаротомии)</t>
  </si>
  <si>
    <t>Создание непроходимости маточных труб (стерилизация) (при лапаротомии)</t>
  </si>
  <si>
    <t>Туботомия (при лапаротомии)</t>
  </si>
  <si>
    <t>Тубэктомия (при лапаротомии)</t>
  </si>
  <si>
    <t>Овариальная цистэктомия (резекция яичников), 1 категория сложности (при лапаротомии)</t>
  </si>
  <si>
    <t>Овариальная цистэктомия (резекция яичников), 2 категория сложности (при лапаротомии)</t>
  </si>
  <si>
    <t>Миомэктомия, 1 категория сложности (1-2 узла размером до 3 см) (при лапаротомии)</t>
  </si>
  <si>
    <t>Миомэктомия, 2 категория сложности (до 5 узлов размером до 3 см или единичных узлов размером более 2 см) (при лапаротомии)</t>
  </si>
  <si>
    <t>Миомэктомия, 3 категория сложности (более 5 узлов /или размером более 5 см) (при лапаротомии)</t>
  </si>
  <si>
    <t>Удаление узла аденомиоза (при лапаротомии)</t>
  </si>
  <si>
    <t>Надвлагалищная ампутация матки (при лапаротомии)</t>
  </si>
  <si>
    <t>Надвлагалищная ампутация матки с придатками (при лапаротомии)</t>
  </si>
  <si>
    <t>Экстирпация матки (при лапаротомии)</t>
  </si>
  <si>
    <t>Экстирпация матки с придатками (при лапаротомии)</t>
  </si>
  <si>
    <t>Резекция сальника (при лапаротомии)</t>
  </si>
  <si>
    <t>Ушивание матки при перфорации (при лапаротомии)</t>
  </si>
  <si>
    <t>Ушивание разрыва матки (при лапаротомии)</t>
  </si>
  <si>
    <t>Влагалищные / пластические операции</t>
  </si>
  <si>
    <t>Влагалищная экстирпация матки без придатков, 1 категория сложности</t>
  </si>
  <si>
    <t>Влагалищная экстирпация матки без придатков, 2 категория сложности</t>
  </si>
  <si>
    <t>Влагалищная экстирпация матки с придатками, 1 категория сложности</t>
  </si>
  <si>
    <t>Влагалищная экстирпация матки с придатками, 2 категория сложности</t>
  </si>
  <si>
    <t>Влагалищная экстирпация матки с передней пластикой и кольпоперинеолеватеропластикой, 1 категория сложности</t>
  </si>
  <si>
    <t>Влагалищная экстирпация матки с передней пластикой и кольпоперинеолеватеропластикой, 2 категория сложности</t>
  </si>
  <si>
    <t>Влагалищная экстирпация культи шейки матки с передней пластикой и кольпоперинеолеватеропластикой</t>
  </si>
  <si>
    <t>Уретропексия по методике TVT, TVT (O) (без стоимости импланта)</t>
  </si>
  <si>
    <t>Крестцово-остистая фиксация (культи влагалища, культи шейки матки, культи матки)</t>
  </si>
  <si>
    <t>Влагалищная экстирпация + крестцово-остистая фиксация купола влагалища + пластика влагалища</t>
  </si>
  <si>
    <t>Манчестерская операция</t>
  </si>
  <si>
    <t>Устранение цистоцеле, передняя кольпоррафия</t>
  </si>
  <si>
    <t>Устранение цистоцеле с паравагинальной пластикой</t>
  </si>
  <si>
    <t>Устранение ректоцеле, кольпоперинеолеватеропластика</t>
  </si>
  <si>
    <t>Передняя и задняя кольпоррафия</t>
  </si>
  <si>
    <t>Аднесэктомия (как дополнительный объем)</t>
  </si>
  <si>
    <t>Удаление кисты влагалища</t>
  </si>
  <si>
    <t>Рассечение перегородки влагалища</t>
  </si>
  <si>
    <t>Коррекция малых половых губ</t>
  </si>
  <si>
    <t>Рассечение девственной плевы</t>
  </si>
  <si>
    <t>Восстановление девственной плевы</t>
  </si>
  <si>
    <t>Ампутация шейки матки, пластика по Штурмдорфу</t>
  </si>
  <si>
    <t>Комплесные операции в гинекологии</t>
  </si>
  <si>
    <t>Лапароскопическая асисстированная вагинальная гистерэктомия (ЛАВГ)</t>
  </si>
  <si>
    <t>Введение гидрогеля при стрессовом недержании мочи (без стоимости гидрогеля)</t>
  </si>
  <si>
    <t>Передне-задняя пластика влагалища с перинеолеваторопластикой</t>
  </si>
  <si>
    <t>Операция на наружних половых органах (дефлорация, восстановление девственной плевы, пластика половых губ)</t>
  </si>
  <si>
    <t>Нитевой лифтинг промежности</t>
  </si>
  <si>
    <t>Одноместная палата с комфортными условиями в акушерском отделении</t>
  </si>
  <si>
    <t>Одноместная палата в гинекологическом отделении  с комфортными условиями</t>
  </si>
  <si>
    <t>Акция "Здоровье щитовидной железы"</t>
  </si>
  <si>
    <t>Определение ТТГ, Т4 свободный, АТА(антитела к тиреоероксидазе)</t>
  </si>
  <si>
    <t>УЗИ щитовидной железы</t>
  </si>
  <si>
    <t>Консультация врача-эндокринолога</t>
  </si>
  <si>
    <t>Акция "12 инфекций"</t>
  </si>
  <si>
    <t>Акция "12 инфекций+консультация гинеколога"</t>
  </si>
  <si>
    <t>Акция "12 инфекций+консультация уролога"</t>
  </si>
  <si>
    <t>А09.05.042/041</t>
  </si>
  <si>
    <t>Осмотр врачом-терапевтом при периодическом осмотре</t>
  </si>
  <si>
    <t>Осмотр акушер-гинекологом при периодическом осмотре</t>
  </si>
  <si>
    <t>Профилактический приём (осмотр, консультация) врача-психиатра-нарколога</t>
  </si>
  <si>
    <t>8.2.4</t>
  </si>
  <si>
    <t>8.1.3</t>
  </si>
  <si>
    <t>4.1</t>
  </si>
  <si>
    <t>4.2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</si>
  <si>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</si>
  <si>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</si>
  <si>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</si>
  <si>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</si>
  <si>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</si>
  <si>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</si>
  <si>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</si>
  <si>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</si>
  <si>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</si>
  <si>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</si>
  <si>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</si>
  <si>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</si>
  <si>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</si>
  <si>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</si>
  <si>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</si>
  <si>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</si>
  <si>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</si>
  <si>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</si>
  <si>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</si>
  <si>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</si>
  <si>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</si>
  <si>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</si>
  <si>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</si>
  <si>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</si>
  <si>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</si>
  <si>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</si>
  <si>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</si>
  <si>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</si>
  <si>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</si>
  <si>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</si>
  <si>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</si>
  <si>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</si>
  <si>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</si>
  <si>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</si>
  <si>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</si>
  <si>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</si>
  <si>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</si>
  <si>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</si>
  <si>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</si>
  <si>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</si>
  <si>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</si>
  <si>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</si>
  <si>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</si>
  <si>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</si>
  <si>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</si>
  <si>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</si>
  <si>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</si>
  <si>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</si>
  <si>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</si>
  <si>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</si>
  <si>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</si>
  <si>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</si>
  <si>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</si>
  <si>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</si>
  <si>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</si>
  <si>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</si>
  <si>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</si>
  <si>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</si>
  <si>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</si>
  <si>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</si>
  <si>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</si>
  <si>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8.2.5</t>
  </si>
  <si>
    <t>8.2.6</t>
  </si>
  <si>
    <t>8.2.7</t>
  </si>
  <si>
    <t>8.2.8</t>
  </si>
  <si>
    <t>8.2.9</t>
  </si>
  <si>
    <t>8.2.10</t>
  </si>
  <si>
    <t>8.2.11</t>
  </si>
  <si>
    <t>9.1.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</si>
  <si>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</si>
  <si>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</si>
  <si>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</si>
  <si>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</si>
  <si>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</si>
  <si>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</si>
  <si>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</si>
  <si>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</si>
  <si>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9.2.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</si>
  <si>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</si>
  <si>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</si>
  <si>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</si>
  <si>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</si>
  <si>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</si>
  <si>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</si>
  <si>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</si>
  <si>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</si>
  <si>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</si>
  <si>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</si>
  <si>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</si>
  <si>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</si>
  <si>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</si>
  <si>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</si>
  <si>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</si>
  <si>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</si>
  <si>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</si>
  <si>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</si>
  <si>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</si>
  <si>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9.3.</t>
  </si>
  <si>
    <t>9.3.1</t>
  </si>
  <si>
    <t>9.3.2</t>
  </si>
  <si>
    <t>9.3.3</t>
  </si>
  <si>
    <t>9.3.4</t>
  </si>
  <si>
    <t>9.4.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</si>
  <si>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</si>
  <si>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</si>
  <si>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</si>
  <si>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</si>
  <si>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</si>
  <si>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</si>
  <si>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</si>
  <si>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</si>
  <si>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</si>
  <si>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</si>
  <si>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9.5.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</si>
  <si>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</si>
  <si>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</si>
  <si>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</si>
  <si>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</si>
  <si>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</si>
  <si>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</si>
  <si>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</si>
  <si>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</si>
  <si>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</si>
  <si>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</si>
  <si>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</si>
  <si>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</si>
  <si>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9.5.13</t>
  </si>
  <si>
    <t>9.5.14</t>
  </si>
  <si>
    <t>9.5.15</t>
  </si>
  <si>
    <t>9.6.</t>
  </si>
  <si>
    <t>9.7.1</t>
  </si>
  <si>
    <t>9.7.2</t>
  </si>
  <si>
    <t>9.7.3</t>
  </si>
  <si>
    <t>9.7.4</t>
  </si>
  <si>
    <t>9.7.5</t>
  </si>
  <si>
    <t>9.7.6</t>
  </si>
  <si>
    <t>9.8.</t>
  </si>
  <si>
    <t>9.8.1</t>
  </si>
  <si>
    <t>9.8.2</t>
  </si>
  <si>
    <t>9.8.3</t>
  </si>
  <si>
    <t>9.8.4</t>
  </si>
  <si>
    <t>9.8.5</t>
  </si>
  <si>
    <t>9.8.6</t>
  </si>
  <si>
    <t>9.8.7</t>
  </si>
  <si>
    <t>9.9.</t>
  </si>
  <si>
    <t>9.9.1</t>
  </si>
  <si>
    <t>9.9.2</t>
  </si>
  <si>
    <t>9.9.3</t>
  </si>
  <si>
    <t>9.9.4</t>
  </si>
  <si>
    <t>9.9.8</t>
  </si>
  <si>
    <t>9.9.9</t>
  </si>
  <si>
    <t>9.9.10</t>
  </si>
  <si>
    <t>9.9.11</t>
  </si>
  <si>
    <t>9.9.12</t>
  </si>
  <si>
    <t>9.9.13</t>
  </si>
  <si>
    <t>9.9.14</t>
  </si>
  <si>
    <t>9.9.15</t>
  </si>
  <si>
    <t>9.9.16</t>
  </si>
  <si>
    <t>9.9.17</t>
  </si>
  <si>
    <t>9.9.18</t>
  </si>
  <si>
    <t>9.9.19</t>
  </si>
  <si>
    <t>9.10.</t>
  </si>
  <si>
    <t>9.10.1</t>
  </si>
  <si>
    <t>9.10.2</t>
  </si>
  <si>
    <t>9.10.3</t>
  </si>
  <si>
    <t>9.10.4</t>
  </si>
  <si>
    <t>9.10.5</t>
  </si>
  <si>
    <t>11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</si>
  <si>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</si>
  <si>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</si>
  <si>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</si>
  <si>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</si>
  <si>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</si>
  <si>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</si>
  <si>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</si>
  <si>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</si>
  <si>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</si>
  <si>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</si>
  <si>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</si>
  <si>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12.4</t>
  </si>
  <si>
    <t>12.5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</si>
  <si>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</si>
  <si>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</si>
  <si>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</si>
  <si>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</si>
  <si>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</si>
  <si>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</si>
  <si>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</si>
  <si>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</si>
  <si>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</si>
  <si>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</si>
  <si>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</si>
  <si>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</si>
  <si>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</si>
  <si>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</si>
  <si>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</si>
  <si>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</si>
  <si>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</si>
  <si>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</si>
  <si>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</si>
  <si>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</si>
  <si>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</si>
  <si>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</si>
  <si>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</si>
  <si>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</si>
  <si>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</si>
  <si>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</si>
  <si>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</si>
  <si>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</si>
  <si>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</si>
  <si>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</si>
  <si>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</si>
  <si>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</si>
  <si>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</si>
  <si>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</si>
  <si>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</si>
  <si>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</si>
  <si>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</si>
  <si>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</si>
  <si>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</si>
  <si>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</si>
  <si>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</si>
  <si>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</si>
  <si>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</si>
  <si>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</si>
  <si>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</si>
  <si>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</si>
  <si>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</si>
  <si>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15.1.2</t>
  </si>
  <si>
    <t>15.1.3</t>
  </si>
  <si>
    <t>15.1.4</t>
  </si>
  <si>
    <t>15.1.6</t>
  </si>
  <si>
    <t>15.1.7</t>
  </si>
  <si>
    <t>15.1.8</t>
  </si>
  <si>
    <t>15.1.9</t>
  </si>
  <si>
    <t>15.1.10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</si>
  <si>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</si>
  <si>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</si>
  <si>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</si>
  <si>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</si>
  <si>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</si>
  <si>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</si>
  <si>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</si>
  <si>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</si>
  <si>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</si>
  <si>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</si>
  <si>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</si>
  <si>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</si>
  <si>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</si>
  <si>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</si>
  <si>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15.3.1</t>
  </si>
  <si>
    <t>15.3.2</t>
  </si>
  <si>
    <t>15.3.3</t>
  </si>
  <si>
    <t>15.3.4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</si>
  <si>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</si>
  <si>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</si>
  <si>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</si>
  <si>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</si>
  <si>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</si>
  <si>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</si>
  <si>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</si>
  <si>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</si>
  <si>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15.6</t>
  </si>
  <si>
    <t>15.6.1</t>
  </si>
  <si>
    <t>15.6.2</t>
  </si>
  <si>
    <t>15.6.3</t>
  </si>
  <si>
    <t>15.6.4</t>
  </si>
  <si>
    <t>15.6.5</t>
  </si>
  <si>
    <t>15.6.6</t>
  </si>
  <si>
    <t>15.6.7</t>
  </si>
  <si>
    <t>15.6.8</t>
  </si>
  <si>
    <t>15.6.9</t>
  </si>
  <si>
    <t>15.6.10</t>
  </si>
  <si>
    <t>15.7</t>
  </si>
  <si>
    <t>15.7.3</t>
  </si>
  <si>
    <t>15.7.4</t>
  </si>
  <si>
    <t>15.7.1</t>
  </si>
  <si>
    <t>15.7.2</t>
  </si>
  <si>
    <t>15.7.5</t>
  </si>
  <si>
    <t>15.7.6</t>
  </si>
  <si>
    <t>15.7.7</t>
  </si>
  <si>
    <t>15.7.8</t>
  </si>
  <si>
    <t>15.7.9</t>
  </si>
  <si>
    <t>15.7.10</t>
  </si>
  <si>
    <t>15.7.11</t>
  </si>
  <si>
    <t>15.7.12</t>
  </si>
  <si>
    <t>15.7.13</t>
  </si>
  <si>
    <t>15.7.14</t>
  </si>
  <si>
    <t>15.7.15</t>
  </si>
  <si>
    <t>15.7.16</t>
  </si>
  <si>
    <t>15.7.17</t>
  </si>
  <si>
    <t>15.7.18</t>
  </si>
  <si>
    <t>15.7.19</t>
  </si>
  <si>
    <t>15.7.20</t>
  </si>
  <si>
    <t>15.7.21</t>
  </si>
  <si>
    <t>15.7.22</t>
  </si>
  <si>
    <t>15.7.23</t>
  </si>
  <si>
    <t>15.7.24</t>
  </si>
  <si>
    <t>15.7.25</t>
  </si>
  <si>
    <t>15.7.26</t>
  </si>
  <si>
    <t>15.8</t>
  </si>
  <si>
    <t>15.8.1</t>
  </si>
  <si>
    <t>15.8.2</t>
  </si>
  <si>
    <t>15.8.3</t>
  </si>
  <si>
    <t>16.1.1</t>
  </si>
  <si>
    <t>16.1.1.1</t>
  </si>
  <si>
    <t>16.1.1.2</t>
  </si>
  <si>
    <t>16.1.2</t>
  </si>
  <si>
    <t>16.1.2.1</t>
  </si>
  <si>
    <t>16.1.2.2</t>
  </si>
  <si>
    <t>16.1.3</t>
  </si>
  <si>
    <t>16.1.4</t>
  </si>
  <si>
    <t>16.1.5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</si>
  <si>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</si>
  <si>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</si>
  <si>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</si>
  <si>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</si>
  <si>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</si>
  <si>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</si>
  <si>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</si>
  <si>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</si>
  <si>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</si>
  <si>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</si>
  <si>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</si>
  <si>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</si>
  <si>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</si>
  <si>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</si>
  <si>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</si>
  <si>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</si>
  <si>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</si>
  <si>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</si>
  <si>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</si>
  <si>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</si>
  <si>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</si>
  <si>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</si>
  <si>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</si>
  <si>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</si>
  <si>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</si>
  <si>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16.3.14</t>
  </si>
  <si>
    <t>16.4.1</t>
  </si>
  <si>
    <t>16.4.2</t>
  </si>
  <si>
    <t>16.4.3</t>
  </si>
  <si>
    <t>16.4.4</t>
  </si>
  <si>
    <t>16.4.5</t>
  </si>
  <si>
    <t>16.4.6</t>
  </si>
  <si>
    <t>16.4.7</t>
  </si>
  <si>
    <t>16.4.7.1</t>
  </si>
  <si>
    <t>16.4.7.2</t>
  </si>
  <si>
    <t>16.4.7.3</t>
  </si>
  <si>
    <t>16.4.8</t>
  </si>
  <si>
    <t>16.4.8.1</t>
  </si>
  <si>
    <t>16.4.8.2</t>
  </si>
  <si>
    <t>16.4.8.3</t>
  </si>
  <si>
    <t>16.4.9</t>
  </si>
  <si>
    <t>16.4.10</t>
  </si>
  <si>
    <t>16.4.11</t>
  </si>
  <si>
    <t>16.4.12</t>
  </si>
  <si>
    <t>16.4.13</t>
  </si>
  <si>
    <t>16.4.14</t>
  </si>
  <si>
    <t>16.4.15</t>
  </si>
  <si>
    <t>16.4.16</t>
  </si>
  <si>
    <t>16.4.17</t>
  </si>
  <si>
    <t>16.4.18</t>
  </si>
  <si>
    <t>16.4.19</t>
  </si>
  <si>
    <t>16.4.20</t>
  </si>
  <si>
    <t>16.4.21</t>
  </si>
  <si>
    <t>16.4.22</t>
  </si>
  <si>
    <t>16.4.23</t>
  </si>
  <si>
    <t>17.3</t>
  </si>
  <si>
    <t>17.4</t>
  </si>
  <si>
    <t>17.5</t>
  </si>
  <si>
    <t>17.6</t>
  </si>
  <si>
    <t>17.7</t>
  </si>
  <si>
    <t>17.8</t>
  </si>
  <si>
    <t>17.9</t>
  </si>
  <si>
    <t>17.10</t>
  </si>
  <si>
    <t>18.9</t>
  </si>
  <si>
    <t>18.10</t>
  </si>
  <si>
    <t>19.5</t>
  </si>
  <si>
    <t>19.6</t>
  </si>
  <si>
    <t>19.7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</si>
  <si>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</si>
  <si>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</si>
  <si>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</si>
  <si>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</si>
  <si>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</si>
  <si>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</si>
  <si>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</si>
  <si>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</si>
  <si>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</si>
  <si>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</si>
  <si>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21.14</t>
  </si>
  <si>
    <t>21.17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</si>
  <si>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</si>
  <si>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</si>
  <si>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</si>
  <si>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</si>
  <si>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</si>
  <si>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</si>
  <si>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</si>
  <si>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</si>
  <si>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</si>
  <si>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22.1</t>
  </si>
  <si>
    <t>23.1</t>
  </si>
  <si>
    <t>23.2</t>
  </si>
  <si>
    <t>23.3</t>
  </si>
  <si>
    <t>23.3.1</t>
  </si>
  <si>
    <t>23.3.2</t>
  </si>
  <si>
    <t>23.3.3</t>
  </si>
  <si>
    <t>25.3</t>
  </si>
  <si>
    <t>25.1</t>
  </si>
  <si>
    <t>25.2</t>
  </si>
  <si>
    <t>26.1.1</t>
  </si>
  <si>
    <t>26.1.2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</si>
  <si>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</si>
  <si>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</si>
  <si>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</si>
  <si>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</si>
  <si>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</si>
  <si>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</si>
  <si>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</si>
  <si>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</si>
  <si>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</si>
  <si>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</si>
  <si>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</si>
  <si>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</si>
  <si>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</si>
  <si>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</si>
  <si>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</si>
  <si>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</si>
  <si>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</si>
  <si>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</si>
  <si>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</si>
  <si>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</si>
  <si>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</si>
  <si>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</si>
  <si>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</si>
  <si>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</si>
  <si>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</si>
  <si>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</si>
  <si>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</si>
  <si>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</si>
  <si>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28.1</t>
  </si>
  <si>
    <t>28.2</t>
  </si>
  <si>
    <t>30.2</t>
  </si>
  <si>
    <t>30.3</t>
  </si>
  <si>
    <t xml:space="preserve">Проведение  медицинского осмотра  водителей  транспортных  средств </t>
  </si>
  <si>
    <t>Проведение  медицинского осмотра  водителей  транспортных  средств (категорий A, B, M и подкатегорий A1, BE, B1)</t>
  </si>
  <si>
    <r>
      <t xml:space="preserve">Проведение  медицинского осмотра  водителей  транспортных  средств (для категорий C, D, CE, DE, Tm, Tb и подкатегорий С1, D1, C1E, D1E) </t>
    </r>
    <r>
      <rPr>
        <b/>
        <i/>
        <u/>
        <sz val="12"/>
        <rFont val="Times New Roman"/>
        <family val="1"/>
        <charset val="204"/>
      </rPr>
      <t>без учета электроэнцефалографии (ЭЭГ)</t>
    </r>
  </si>
  <si>
    <r>
      <t xml:space="preserve">Проведение  медицинского осмотра  водителей  одновременно для категорий относящихся к п. 2.14.1 и 2.14.2 </t>
    </r>
    <r>
      <rPr>
        <b/>
        <i/>
        <u/>
        <sz val="12"/>
        <rFont val="Times New Roman"/>
        <family val="1"/>
        <charset val="204"/>
      </rPr>
      <t>без учета электроэнцефалографии (ЭЭГ)</t>
    </r>
  </si>
  <si>
    <r>
      <t xml:space="preserve">Проведение  медицинского осмотра  водителей  транспортных  средств (для категорий C, D, CE, DE, Tm, Tb и подкатегорий С1, D1, C1E, D1E)    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</t>
    </r>
  </si>
  <si>
    <r>
      <t xml:space="preserve">Проведение  медицинского осмотра  водителей  одновременно для категорий относящихся к п. 2.14.1 и 2.14.2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</t>
    </r>
  </si>
  <si>
    <r>
      <t xml:space="preserve">Проведение  медицинского осмотра  водителей  транспортных  средств (для категорий C, D, CE, DE, Tm, Tb и подкатегорий С1, D1, C1E, D1E)    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 при предоставлении справки о результатах ХТИ из ХТЛ</t>
    </r>
  </si>
  <si>
    <t>Проведение медицинского осмотра на получение  гражданства, вида на жительство</t>
  </si>
  <si>
    <t>31.3</t>
  </si>
  <si>
    <t>31.4</t>
  </si>
  <si>
    <t>35.3</t>
  </si>
  <si>
    <t>35.3.1</t>
  </si>
  <si>
    <t>35.3.2</t>
  </si>
  <si>
    <t>35.3.3</t>
  </si>
  <si>
    <t>35.3.4</t>
  </si>
  <si>
    <t>35.3.5</t>
  </si>
  <si>
    <t>35.4</t>
  </si>
  <si>
    <t>35.4.1</t>
  </si>
  <si>
    <t>35.4.2</t>
  </si>
  <si>
    <t>35.4.3</t>
  </si>
  <si>
    <t>35.4.4</t>
  </si>
  <si>
    <t>35.4.5</t>
  </si>
  <si>
    <t>35.5</t>
  </si>
  <si>
    <t>35.6</t>
  </si>
  <si>
    <t>35.7</t>
  </si>
  <si>
    <t>35.8</t>
  </si>
  <si>
    <t>Консультация, осмотр онколога (маммолога)</t>
  </si>
  <si>
    <t>Диагностическая пункция одного образования под контролем УЗИ, включая цитологию</t>
  </si>
  <si>
    <t>Консультация, осмотр онколога (маммолога) повторно</t>
  </si>
  <si>
    <t>Лечение абстинентного синдрома средней тяжести при хроническом алкоголизме без питания</t>
  </si>
  <si>
    <t>Лечение абстинентного синдрома средней тяжести при хроническом алкоголизме с питанием</t>
  </si>
  <si>
    <t>7.2.1</t>
  </si>
  <si>
    <t>Фиброколоноскопия с обезболиванием</t>
  </si>
  <si>
    <t>четыре снимка</t>
  </si>
  <si>
    <t>один снимок</t>
  </si>
  <si>
    <t xml:space="preserve">Консультация онколога </t>
  </si>
  <si>
    <t>Консультация онколога повторно</t>
  </si>
  <si>
    <t>B01.027.001</t>
  </si>
  <si>
    <t>B01.028.002</t>
  </si>
  <si>
    <t>Проведение конизации на аппарате электрохирургическом</t>
  </si>
  <si>
    <t>Парацервикальная анестезия</t>
  </si>
  <si>
    <t>Баканализ кала на энтеропатогенную флору с определением чувствительности к антибиотикам</t>
  </si>
  <si>
    <t>Ушивание ран языка  и  слизистой  оболочки  полости  рта</t>
  </si>
  <si>
    <t>2.31</t>
  </si>
  <si>
    <t>2.32</t>
  </si>
  <si>
    <t>2.33</t>
  </si>
  <si>
    <t>2.34</t>
  </si>
  <si>
    <t>1.1</t>
  </si>
  <si>
    <t>1.2</t>
  </si>
  <si>
    <t>Номер услуги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</si>
  <si>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</si>
  <si>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</si>
  <si>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</si>
  <si>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</si>
  <si>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</si>
  <si>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</si>
  <si>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</si>
  <si>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</si>
  <si>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</si>
  <si>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</si>
  <si>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</si>
  <si>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</si>
  <si>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</si>
  <si>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</si>
  <si>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</si>
  <si>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</si>
  <si>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</si>
  <si>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</si>
  <si>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</si>
  <si>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</si>
  <si>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</si>
  <si>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</si>
  <si>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</si>
  <si>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</si>
  <si>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</si>
  <si>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</si>
  <si>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</si>
  <si>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</si>
  <si>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</si>
  <si>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</si>
  <si>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</si>
  <si>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</si>
  <si>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</si>
  <si>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</si>
  <si>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</si>
  <si>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</si>
  <si>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</si>
  <si>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</si>
  <si>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</si>
  <si>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</si>
  <si>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</si>
  <si>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</si>
  <si>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</si>
  <si>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</si>
  <si>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</si>
  <si>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</si>
  <si>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</si>
  <si>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</si>
  <si>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</si>
  <si>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</si>
  <si>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</si>
  <si>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</si>
  <si>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</si>
  <si>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</si>
  <si>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</si>
  <si>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</si>
  <si>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</si>
  <si>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</si>
  <si>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</si>
  <si>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</si>
  <si>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</si>
  <si>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</si>
  <si>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</si>
  <si>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</si>
  <si>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</si>
  <si>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</si>
  <si>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</si>
  <si>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</si>
  <si>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</si>
  <si>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</si>
  <si>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</si>
  <si>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</si>
  <si>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</si>
  <si>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</si>
  <si>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</si>
  <si>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</si>
  <si>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</si>
  <si>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</si>
  <si>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</si>
  <si>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</si>
  <si>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</si>
  <si>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</si>
  <si>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</si>
  <si>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</si>
  <si>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</si>
  <si>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</si>
  <si>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</si>
  <si>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</si>
  <si>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</si>
  <si>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</si>
  <si>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</si>
  <si>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</si>
  <si>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</si>
  <si>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</si>
  <si>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</si>
  <si>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</si>
  <si>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</si>
  <si>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5.13</t>
  </si>
  <si>
    <t>2.2.1</t>
  </si>
  <si>
    <t>2.2.2</t>
  </si>
  <si>
    <t>2.2.3</t>
  </si>
  <si>
    <t>2.4.1</t>
  </si>
  <si>
    <t>2.4.2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</si>
  <si>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</si>
  <si>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</si>
  <si>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</si>
  <si>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</si>
  <si>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</si>
  <si>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</si>
  <si>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</si>
  <si>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</si>
  <si>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</si>
  <si>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</si>
  <si>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</si>
  <si>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</si>
  <si>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</si>
  <si>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</si>
  <si>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</si>
  <si>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</si>
  <si>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</si>
  <si>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</si>
  <si>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</si>
  <si>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</si>
  <si>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</si>
  <si>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</si>
  <si>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</si>
  <si>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</si>
  <si>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</si>
  <si>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</si>
  <si>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</si>
  <si>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</si>
  <si>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</si>
  <si>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</si>
  <si>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</si>
  <si>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</si>
  <si>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</si>
  <si>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</si>
  <si>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</si>
  <si>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</si>
  <si>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</si>
  <si>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</si>
  <si>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</si>
  <si>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</si>
  <si>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6.16.1</t>
  </si>
  <si>
    <t>6.16.2</t>
  </si>
  <si>
    <t>7.30</t>
  </si>
  <si>
    <t>7.31</t>
  </si>
  <si>
    <t>7.32</t>
  </si>
  <si>
    <t>7.33</t>
  </si>
  <si>
    <t>7.43.1</t>
  </si>
  <si>
    <t>7.43.2</t>
  </si>
  <si>
    <t>7.44.1</t>
  </si>
  <si>
    <t>7.44.2</t>
  </si>
  <si>
    <t>7.46</t>
  </si>
  <si>
    <t>7.45.1</t>
  </si>
  <si>
    <t>7.45.2</t>
  </si>
  <si>
    <t>7.45.3</t>
  </si>
  <si>
    <t>7.47</t>
  </si>
  <si>
    <t>7.48</t>
  </si>
  <si>
    <t>7.49</t>
  </si>
  <si>
    <t>7.50</t>
  </si>
  <si>
    <t>7.49.1</t>
  </si>
  <si>
    <t>7.49.2</t>
  </si>
  <si>
    <t>7.51</t>
  </si>
  <si>
    <t>7.52</t>
  </si>
  <si>
    <t>7.51.1</t>
  </si>
  <si>
    <t>7.53</t>
  </si>
  <si>
    <t>7.52.1</t>
  </si>
  <si>
    <t>7.54</t>
  </si>
  <si>
    <t>7.55</t>
  </si>
  <si>
    <t>7.56</t>
  </si>
  <si>
    <t>7.57</t>
  </si>
  <si>
    <t>7.58</t>
  </si>
  <si>
    <t>7.59</t>
  </si>
  <si>
    <t>7.60</t>
  </si>
  <si>
    <t>7.61</t>
  </si>
  <si>
    <t>8.1.2</t>
  </si>
  <si>
    <t>9.1.9</t>
  </si>
  <si>
    <t>9.1.10</t>
  </si>
  <si>
    <t>9.1.11</t>
  </si>
  <si>
    <t>9.1.12</t>
  </si>
  <si>
    <t>9.1.13</t>
  </si>
  <si>
    <t>9.2.20</t>
  </si>
  <si>
    <t>9.2.21</t>
  </si>
  <si>
    <t>9.2.22</t>
  </si>
  <si>
    <t>9.2.23</t>
  </si>
  <si>
    <t>9.2.24</t>
  </si>
  <si>
    <t>9.2.25</t>
  </si>
  <si>
    <t>9.2.26</t>
  </si>
  <si>
    <t>9.2.27</t>
  </si>
  <si>
    <t>9.2.28</t>
  </si>
  <si>
    <t>9.2.29</t>
  </si>
  <si>
    <t>9.2.30</t>
  </si>
  <si>
    <t>9.2.31</t>
  </si>
  <si>
    <t>9.2.32</t>
  </si>
  <si>
    <t>9.2.33</t>
  </si>
  <si>
    <t>9.2.34</t>
  </si>
  <si>
    <t>9.3.5</t>
  </si>
  <si>
    <t>9.4.11</t>
  </si>
  <si>
    <t>9.4.12</t>
  </si>
  <si>
    <t>9.4.13</t>
  </si>
  <si>
    <t>9.4.14</t>
  </si>
  <si>
    <t>9.4.15</t>
  </si>
  <si>
    <t>9.4.16</t>
  </si>
  <si>
    <t>9.4.17</t>
  </si>
  <si>
    <t>9.4.18</t>
  </si>
  <si>
    <t>9.4.19</t>
  </si>
  <si>
    <t>9.4.20</t>
  </si>
  <si>
    <t>9.4.21</t>
  </si>
  <si>
    <t>9.4.22</t>
  </si>
  <si>
    <t>9.4.23</t>
  </si>
  <si>
    <t>9.5.16</t>
  </si>
  <si>
    <t>9.5.17</t>
  </si>
  <si>
    <t>9.5.18</t>
  </si>
  <si>
    <t>9.5.19</t>
  </si>
  <si>
    <t>9.5.20</t>
  </si>
  <si>
    <t>9.5.21</t>
  </si>
  <si>
    <t>9.5.22</t>
  </si>
  <si>
    <t>9.5.23</t>
  </si>
  <si>
    <t>9.5.24</t>
  </si>
  <si>
    <t>9.5.25</t>
  </si>
  <si>
    <t>9.5.26</t>
  </si>
  <si>
    <t>9.5.27</t>
  </si>
  <si>
    <t>9.5.28</t>
  </si>
  <si>
    <t>9.5.29</t>
  </si>
  <si>
    <t>9.5.30</t>
  </si>
  <si>
    <t>9.5.31</t>
  </si>
  <si>
    <t>9.5.32</t>
  </si>
  <si>
    <t>9.5.33</t>
  </si>
  <si>
    <t>9.5.34</t>
  </si>
  <si>
    <t>9.5.35</t>
  </si>
  <si>
    <t>9.5.36</t>
  </si>
  <si>
    <t>9.5.37</t>
  </si>
  <si>
    <t>9.5.38</t>
  </si>
  <si>
    <t>9.5.39</t>
  </si>
  <si>
    <t>9.5.40</t>
  </si>
  <si>
    <t>9.5.41</t>
  </si>
  <si>
    <t>9.5.42</t>
  </si>
  <si>
    <t>9.5.43</t>
  </si>
  <si>
    <t>9.5.44</t>
  </si>
  <si>
    <t>9.5.45</t>
  </si>
  <si>
    <t>9.5.46</t>
  </si>
  <si>
    <t>9.5.47</t>
  </si>
  <si>
    <t>9.5.48</t>
  </si>
  <si>
    <t>9.5.49</t>
  </si>
  <si>
    <t>9.5.50</t>
  </si>
  <si>
    <t>9.5.51</t>
  </si>
  <si>
    <t>9.5.52</t>
  </si>
  <si>
    <t>9.6.1</t>
  </si>
  <si>
    <t>9.6.2</t>
  </si>
  <si>
    <t>9.6.3</t>
  </si>
  <si>
    <t>9.6.4</t>
  </si>
  <si>
    <t>9.6.5</t>
  </si>
  <si>
    <t>9.7</t>
  </si>
  <si>
    <t>9.7.7</t>
  </si>
  <si>
    <t>9.7.8</t>
  </si>
  <si>
    <t>9.9.5</t>
  </si>
  <si>
    <t>9.9.6</t>
  </si>
  <si>
    <t>9.9.7</t>
  </si>
  <si>
    <t>9.9.20</t>
  </si>
  <si>
    <t>9.9.21</t>
  </si>
  <si>
    <t>9.9.22</t>
  </si>
  <si>
    <t>9.9.23</t>
  </si>
  <si>
    <t>9.9.24</t>
  </si>
  <si>
    <t>9.9.25</t>
  </si>
  <si>
    <t>10.7</t>
  </si>
  <si>
    <t>10.8</t>
  </si>
  <si>
    <t>10.9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</si>
  <si>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</si>
  <si>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</si>
  <si>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</si>
  <si>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</si>
  <si>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</si>
  <si>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</si>
  <si>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</si>
  <si>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</si>
  <si>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</si>
  <si>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</si>
  <si>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</si>
  <si>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</si>
  <si>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</si>
  <si>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</si>
  <si>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</si>
  <si>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</si>
  <si>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</si>
  <si>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</si>
  <si>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</si>
  <si>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</si>
  <si>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</si>
  <si>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</si>
  <si>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</si>
  <si>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</si>
  <si>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</si>
  <si>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</si>
  <si>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</si>
  <si>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</si>
  <si>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</si>
  <si>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</si>
  <si>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</si>
  <si>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</si>
  <si>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</si>
  <si>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</si>
  <si>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</si>
  <si>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</si>
  <si>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</si>
  <si>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</si>
  <si>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</si>
  <si>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</si>
  <si>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</si>
  <si>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</si>
  <si>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</si>
  <si>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</si>
  <si>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</si>
  <si>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</si>
  <si>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</si>
  <si>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</si>
  <si>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</si>
  <si>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</si>
  <si>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</si>
  <si>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</si>
  <si>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</si>
  <si>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</si>
  <si>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</si>
  <si>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</si>
  <si>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</si>
  <si>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</si>
  <si>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</si>
  <si>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</si>
  <si>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</si>
  <si>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</si>
  <si>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</si>
  <si>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</si>
  <si>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</si>
  <si>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</si>
  <si>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</si>
  <si>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</si>
  <si>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</si>
  <si>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</si>
  <si>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</si>
  <si>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</si>
  <si>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</si>
  <si>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</si>
  <si>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</si>
  <si>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</si>
  <si>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</si>
  <si>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</si>
  <si>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</si>
  <si>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</si>
  <si>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</si>
  <si>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</si>
  <si>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</si>
  <si>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</si>
  <si>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</si>
  <si>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14.11.1</t>
  </si>
  <si>
    <t>14.11.2</t>
  </si>
  <si>
    <t>14.11.3</t>
  </si>
  <si>
    <t>14.11.1.1</t>
  </si>
  <si>
    <t>14.11.1.2</t>
  </si>
  <si>
    <t>14.11.1.3</t>
  </si>
  <si>
    <t>14.11.2.1</t>
  </si>
  <si>
    <t>14.11.2.2</t>
  </si>
  <si>
    <t>14.11.2.3</t>
  </si>
  <si>
    <t>14.11.3.1</t>
  </si>
  <si>
    <t>14.11.3.2</t>
  </si>
  <si>
    <t>14.11.3.3</t>
  </si>
  <si>
    <t>14.12.1</t>
  </si>
  <si>
    <t>14.12.2</t>
  </si>
  <si>
    <t>14.12.3</t>
  </si>
  <si>
    <t>14.13.1</t>
  </si>
  <si>
    <t>14.13.2</t>
  </si>
  <si>
    <t>14.13.3</t>
  </si>
  <si>
    <t>14.43.1</t>
  </si>
  <si>
    <t>14.43.2</t>
  </si>
  <si>
    <t>14.44.1</t>
  </si>
  <si>
    <t>14.44.2</t>
  </si>
  <si>
    <t>14.50</t>
  </si>
  <si>
    <t>14.51</t>
  </si>
  <si>
    <t>14.52</t>
  </si>
  <si>
    <t>14.45.1</t>
  </si>
  <si>
    <t>14.45.2</t>
  </si>
  <si>
    <t>14.47.1</t>
  </si>
  <si>
    <t>14.47.2</t>
  </si>
  <si>
    <t>14.47.3</t>
  </si>
  <si>
    <t>14.53</t>
  </si>
  <si>
    <t>14.54</t>
  </si>
  <si>
    <t>14.55</t>
  </si>
  <si>
    <t>14.56</t>
  </si>
  <si>
    <t>14.57</t>
  </si>
  <si>
    <t>14.58</t>
  </si>
  <si>
    <t>14.59</t>
  </si>
  <si>
    <t>14.58.1</t>
  </si>
  <si>
    <t>14.58.2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</si>
  <si>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</si>
  <si>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</si>
  <si>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</si>
  <si>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</si>
  <si>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</si>
  <si>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</si>
  <si>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</si>
  <si>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</si>
  <si>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</si>
  <si>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</si>
  <si>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</si>
  <si>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</si>
  <si>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</si>
  <si>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</si>
  <si>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</si>
  <si>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</si>
  <si>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</si>
  <si>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</si>
  <si>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</si>
  <si>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</si>
  <si>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</si>
  <si>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</si>
  <si>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</si>
  <si>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</si>
  <si>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14.84</t>
  </si>
  <si>
    <t>14.85</t>
  </si>
  <si>
    <t>14.86</t>
  </si>
  <si>
    <t>14.87</t>
  </si>
  <si>
    <t>14.83.1</t>
  </si>
  <si>
    <t>14.83.2</t>
  </si>
  <si>
    <t>14.88</t>
  </si>
  <si>
    <t>14.89</t>
  </si>
  <si>
    <t>14.90</t>
  </si>
  <si>
    <t>14.91</t>
  </si>
  <si>
    <t>14.92</t>
  </si>
  <si>
    <t>14.93</t>
  </si>
  <si>
    <t>14.94</t>
  </si>
  <si>
    <t>14.95</t>
  </si>
  <si>
    <t>14.96</t>
  </si>
  <si>
    <t>14.97</t>
  </si>
  <si>
    <t>14.98</t>
  </si>
  <si>
    <t>14.99</t>
  </si>
  <si>
    <t>14.100</t>
  </si>
  <si>
    <t>14.101</t>
  </si>
  <si>
    <t>15.1.1</t>
  </si>
  <si>
    <t>15.1.5</t>
  </si>
  <si>
    <t>15.7.27</t>
  </si>
  <si>
    <t>15.7.28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</si>
  <si>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</si>
  <si>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</si>
  <si>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</si>
  <si>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</si>
  <si>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</si>
  <si>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</si>
  <si>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</si>
  <si>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</si>
  <si>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</si>
  <si>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</si>
  <si>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</si>
  <si>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</si>
  <si>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</si>
  <si>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</si>
  <si>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</si>
  <si>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</si>
  <si>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</si>
  <si>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</si>
  <si>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</si>
  <si>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</si>
  <si>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</si>
  <si>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</si>
  <si>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</si>
  <si>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</si>
  <si>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</si>
  <si>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</si>
  <si>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</si>
  <si>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</si>
  <si>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</si>
  <si>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</si>
  <si>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</si>
  <si>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</si>
  <si>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</si>
  <si>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</si>
  <si>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</si>
  <si>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</si>
  <si>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</si>
  <si>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</si>
  <si>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</si>
  <si>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</si>
  <si>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</si>
  <si>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</si>
  <si>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</si>
  <si>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</si>
  <si>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</si>
  <si>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</si>
  <si>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</si>
  <si>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</si>
  <si>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</si>
  <si>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</si>
  <si>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</si>
  <si>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</si>
  <si>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</si>
  <si>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</si>
  <si>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</si>
  <si>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</si>
  <si>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</si>
  <si>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</si>
  <si>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</si>
  <si>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</si>
  <si>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</si>
  <si>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</si>
  <si>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</si>
  <si>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</si>
  <si>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</si>
  <si>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</si>
  <si>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</si>
  <si>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</si>
  <si>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</si>
  <si>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</si>
  <si>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</si>
  <si>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</si>
  <si>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</si>
  <si>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</si>
  <si>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</si>
  <si>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</si>
  <si>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</si>
  <si>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</si>
  <si>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</si>
  <si>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</si>
  <si>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</si>
  <si>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</si>
  <si>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</si>
  <si>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</si>
  <si>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</si>
  <si>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</si>
  <si>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</si>
  <si>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</si>
  <si>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</si>
  <si>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</si>
  <si>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</si>
  <si>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</si>
  <si>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</si>
  <si>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</si>
  <si>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</si>
  <si>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</si>
  <si>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</si>
  <si>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</si>
  <si>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</si>
  <si>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</si>
  <si>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</si>
  <si>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</si>
  <si>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</si>
  <si>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</si>
  <si>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</si>
  <si>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</si>
  <si>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</si>
  <si>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</si>
  <si>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21.4.1</t>
  </si>
  <si>
    <t>21.4.2</t>
  </si>
  <si>
    <t>21.10.1</t>
  </si>
  <si>
    <t>21.10.2</t>
  </si>
  <si>
    <t>21.10.3</t>
  </si>
  <si>
    <t>21.10.4</t>
  </si>
  <si>
    <t>21.14.1</t>
  </si>
  <si>
    <t>21.14.2</t>
  </si>
  <si>
    <t>21.18.1</t>
  </si>
  <si>
    <t>21.18.2</t>
  </si>
  <si>
    <t>21.18.3</t>
  </si>
  <si>
    <t>21.27.1</t>
  </si>
  <si>
    <t>21.27.2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</si>
  <si>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</si>
  <si>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</si>
  <si>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</si>
  <si>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</si>
  <si>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</si>
  <si>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</si>
  <si>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</si>
  <si>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</si>
  <si>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</si>
  <si>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</si>
  <si>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</si>
  <si>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22.2</t>
  </si>
  <si>
    <t>22.3</t>
  </si>
  <si>
    <t>22.4</t>
  </si>
  <si>
    <t>25.4</t>
  </si>
  <si>
    <t>25.5</t>
  </si>
  <si>
    <t>25.6</t>
  </si>
  <si>
    <t>25.7</t>
  </si>
  <si>
    <t>26.22</t>
  </si>
  <si>
    <t>26.23</t>
  </si>
  <si>
    <t>26.19.1</t>
  </si>
  <si>
    <t>26.19.2</t>
  </si>
  <si>
    <t>26.19.3</t>
  </si>
  <si>
    <t>26.22.1</t>
  </si>
  <si>
    <t>26.22.2</t>
  </si>
  <si>
    <t>26.22.3</t>
  </si>
  <si>
    <t>27.1.1</t>
  </si>
  <si>
    <t>27.1.2</t>
  </si>
  <si>
    <t>27.4.1</t>
  </si>
  <si>
    <t>27.4.2</t>
  </si>
  <si>
    <t>27.11</t>
  </si>
  <si>
    <t>27.12</t>
  </si>
  <si>
    <t>27.7.1</t>
  </si>
  <si>
    <t>27.7.2</t>
  </si>
  <si>
    <t>27.13</t>
  </si>
  <si>
    <t>27.14</t>
  </si>
  <si>
    <t>27.15</t>
  </si>
  <si>
    <t>27.16</t>
  </si>
  <si>
    <t>29.3</t>
  </si>
  <si>
    <t>29.4</t>
  </si>
  <si>
    <t>29.5</t>
  </si>
  <si>
    <t>29.6</t>
  </si>
  <si>
    <t>31.5</t>
  </si>
  <si>
    <t>31.6</t>
  </si>
  <si>
    <t>31.7</t>
  </si>
  <si>
    <t>31.8</t>
  </si>
  <si>
    <t>32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</si>
  <si>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</si>
  <si>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</si>
  <si>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</si>
  <si>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</si>
  <si>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</si>
  <si>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</si>
  <si>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</si>
  <si>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</si>
  <si>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</si>
  <si>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</si>
  <si>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</si>
  <si>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</si>
  <si>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</si>
  <si>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34.1.1</t>
  </si>
  <si>
    <t>34.1.2</t>
  </si>
  <si>
    <t>34.2.1</t>
  </si>
  <si>
    <t>34.3</t>
  </si>
  <si>
    <t>34.3.1</t>
  </si>
  <si>
    <t>34.3.2</t>
  </si>
  <si>
    <t>34.3.3</t>
  </si>
  <si>
    <t>34.3.4</t>
  </si>
  <si>
    <t>34.3.5</t>
  </si>
  <si>
    <t>34.3.6</t>
  </si>
  <si>
    <t>34.3.7</t>
  </si>
  <si>
    <t>34.3.8</t>
  </si>
  <si>
    <t>34.3.9</t>
  </si>
  <si>
    <t>34.4</t>
  </si>
  <si>
    <t>34.4.1</t>
  </si>
  <si>
    <t>34.4.2</t>
  </si>
  <si>
    <t>34.4.3</t>
  </si>
  <si>
    <t>34.4.4</t>
  </si>
  <si>
    <t>34.4.5</t>
  </si>
  <si>
    <t>34.4.6</t>
  </si>
  <si>
    <t>34.4.7</t>
  </si>
  <si>
    <t>34.4.8</t>
  </si>
  <si>
    <t>34.4.9</t>
  </si>
  <si>
    <t>34.4.10</t>
  </si>
  <si>
    <t>34.4.11</t>
  </si>
  <si>
    <t>34.4.12</t>
  </si>
  <si>
    <t>34.4.13</t>
  </si>
  <si>
    <t>34.4.14</t>
  </si>
  <si>
    <t>34.4.15</t>
  </si>
  <si>
    <t>34.4.16</t>
  </si>
  <si>
    <t>34.4.17</t>
  </si>
  <si>
    <t>34.4.18</t>
  </si>
  <si>
    <t>34.4.19</t>
  </si>
  <si>
    <t>34.4.20</t>
  </si>
  <si>
    <t>34.4.21</t>
  </si>
  <si>
    <t>34.4.22</t>
  </si>
  <si>
    <t>34.4.23</t>
  </si>
  <si>
    <t>34.4.24</t>
  </si>
  <si>
    <t>34.4.25</t>
  </si>
  <si>
    <t>34.4.26</t>
  </si>
  <si>
    <t>34.4.27</t>
  </si>
  <si>
    <t>34.4.28</t>
  </si>
  <si>
    <t>34.4.29</t>
  </si>
  <si>
    <t>34.4.30</t>
  </si>
  <si>
    <t>34.4.31</t>
  </si>
  <si>
    <t>34.4.32</t>
  </si>
  <si>
    <t>34.4.33</t>
  </si>
  <si>
    <t>34.4.34</t>
  </si>
  <si>
    <t>34.5</t>
  </si>
  <si>
    <t>34.5.1</t>
  </si>
  <si>
    <t>34.5.2</t>
  </si>
  <si>
    <t>34.5.3</t>
  </si>
  <si>
    <t>34.5.4</t>
  </si>
  <si>
    <t>34.5.5</t>
  </si>
  <si>
    <t>34.5.6</t>
  </si>
  <si>
    <t>34.5.7</t>
  </si>
  <si>
    <t>34.5.8</t>
  </si>
  <si>
    <t>34.5.9</t>
  </si>
  <si>
    <t>34.5.10</t>
  </si>
  <si>
    <t>34.5.11</t>
  </si>
  <si>
    <t>34.5.12</t>
  </si>
  <si>
    <t>34.5.13</t>
  </si>
  <si>
    <t>34.5.14</t>
  </si>
  <si>
    <t>34.5.15</t>
  </si>
  <si>
    <t>34.5.16</t>
  </si>
  <si>
    <t>34.5.17</t>
  </si>
  <si>
    <t>34.5.18</t>
  </si>
  <si>
    <t>34.5.19</t>
  </si>
  <si>
    <t>34.5.20</t>
  </si>
  <si>
    <t>34.5.21</t>
  </si>
  <si>
    <t>34.5.22</t>
  </si>
  <si>
    <t>34.5.23</t>
  </si>
  <si>
    <t>34.6</t>
  </si>
  <si>
    <t>34.6.1</t>
  </si>
  <si>
    <t>34.6.2</t>
  </si>
  <si>
    <t>34.6.3</t>
  </si>
  <si>
    <t>34.6.4</t>
  </si>
  <si>
    <t>34.6.5</t>
  </si>
  <si>
    <t>34.6.6</t>
  </si>
  <si>
    <t>34.6.7</t>
  </si>
  <si>
    <t>34.6.8</t>
  </si>
  <si>
    <t>34.6.9</t>
  </si>
  <si>
    <t>34.6.10</t>
  </si>
  <si>
    <t>34.6.11</t>
  </si>
  <si>
    <t>34.6.12</t>
  </si>
  <si>
    <t>34.6.13</t>
  </si>
  <si>
    <t>34.6.14</t>
  </si>
  <si>
    <t>34.6.15</t>
  </si>
  <si>
    <t>34.6.16</t>
  </si>
  <si>
    <t>34.6.17</t>
  </si>
  <si>
    <t>34.6.18</t>
  </si>
  <si>
    <t>34.6.19</t>
  </si>
  <si>
    <t>34.6.20</t>
  </si>
  <si>
    <t>34.6.21</t>
  </si>
  <si>
    <t>34.6.22</t>
  </si>
  <si>
    <t>34.6.23</t>
  </si>
  <si>
    <t>34.6.24</t>
  </si>
  <si>
    <t>34.6.25</t>
  </si>
  <si>
    <t>34.7</t>
  </si>
  <si>
    <t>34.7.1</t>
  </si>
  <si>
    <t>34.7.2</t>
  </si>
  <si>
    <t>34.7.3</t>
  </si>
  <si>
    <t>34.7.4</t>
  </si>
  <si>
    <t>34.7.5</t>
  </si>
  <si>
    <t>34.7.6</t>
  </si>
  <si>
    <t>34.7.7</t>
  </si>
  <si>
    <t>34.7.8</t>
  </si>
  <si>
    <t>34.7.9</t>
  </si>
  <si>
    <t>34.7.10</t>
  </si>
  <si>
    <t>34.7.11</t>
  </si>
  <si>
    <t>34.7.12</t>
  </si>
  <si>
    <t>34.7.13</t>
  </si>
  <si>
    <t>34.7.14</t>
  </si>
  <si>
    <t>34.7.15</t>
  </si>
  <si>
    <t>34.7.16</t>
  </si>
  <si>
    <t>34.7.17</t>
  </si>
  <si>
    <t>34.7.18</t>
  </si>
  <si>
    <t>34.7.19</t>
  </si>
  <si>
    <t>34.7.20</t>
  </si>
  <si>
    <t>34.7.21</t>
  </si>
  <si>
    <t>34.7.22</t>
  </si>
  <si>
    <t>34.8</t>
  </si>
  <si>
    <t>34.8.1</t>
  </si>
  <si>
    <t>34.8.2</t>
  </si>
  <si>
    <t>34.8.3</t>
  </si>
  <si>
    <t>34.8.4</t>
  </si>
  <si>
    <t>34.8.5</t>
  </si>
  <si>
    <t>34.8.6</t>
  </si>
  <si>
    <t>34.8.7</t>
  </si>
  <si>
    <t>34.8.8</t>
  </si>
  <si>
    <t>34.8.9</t>
  </si>
  <si>
    <t>35.9</t>
  </si>
  <si>
    <t>35.10</t>
  </si>
  <si>
    <t>35.11</t>
  </si>
  <si>
    <t>35.12</t>
  </si>
  <si>
    <t>35.13</t>
  </si>
  <si>
    <t>3.31</t>
  </si>
  <si>
    <t>3.32</t>
  </si>
  <si>
    <t>3.33</t>
  </si>
  <si>
    <t>3.34</t>
  </si>
  <si>
    <t>3.35</t>
  </si>
  <si>
    <t>3.36</t>
  </si>
  <si>
    <t>3.37</t>
  </si>
  <si>
    <t>- для мужчин</t>
  </si>
  <si>
    <t>- для женщин</t>
  </si>
  <si>
    <t>Медицинский осмотр периодический для получения санитарной книжки</t>
  </si>
  <si>
    <t xml:space="preserve">Проведение медосмотра периодический для получения санитарной книжки работников отдела образования </t>
  </si>
  <si>
    <t>Медицинский осмотр предварительный для получения санитарной книжки</t>
  </si>
  <si>
    <t>- для женщин старше 40 лет (при отсутствии результатов обследования молочных желез)</t>
  </si>
  <si>
    <t>2.9.1</t>
  </si>
  <si>
    <t>2.9.2</t>
  </si>
  <si>
    <t>2.9.3</t>
  </si>
  <si>
    <t>Определение наличия психоактивных веществ в моче  (с результатами ХТИ)</t>
  </si>
  <si>
    <t>Компьютерная томография головы и шеи</t>
  </si>
  <si>
    <t>В04.047.002</t>
  </si>
  <si>
    <t>В04.001.002</t>
  </si>
  <si>
    <t>В04.035.002</t>
  </si>
  <si>
    <t>В04.036.002</t>
  </si>
  <si>
    <t>А02.24.001</t>
  </si>
  <si>
    <t>А12.25.001.001</t>
  </si>
  <si>
    <t>A02.02.004</t>
  </si>
  <si>
    <t>А09.05.003</t>
  </si>
  <si>
    <t>А08.05.004</t>
  </si>
  <si>
    <t>А08.05.005</t>
  </si>
  <si>
    <t>А09.05.041 А09.05.042</t>
  </si>
  <si>
    <t>А09.28.055.001</t>
  </si>
  <si>
    <t>А12.05.024</t>
  </si>
  <si>
    <t>В04.008.002</t>
  </si>
  <si>
    <t>А11.12.003.001</t>
  </si>
  <si>
    <t>А16.01.004</t>
  </si>
  <si>
    <t>А16.20.079</t>
  </si>
  <si>
    <t>А03.19.002</t>
  </si>
  <si>
    <t>А11.19.003</t>
  </si>
  <si>
    <t>А16.19.017</t>
  </si>
  <si>
    <t>А16.01.012</t>
  </si>
  <si>
    <t>А16.19.006</t>
  </si>
  <si>
    <t>А16.19.024</t>
  </si>
  <si>
    <t>B01.018.001 B01.018.002</t>
  </si>
  <si>
    <t>А16.08.011 А16.25.008 А16.08.007</t>
  </si>
  <si>
    <t>А14.08.004</t>
  </si>
  <si>
    <t>А11.08.004</t>
  </si>
  <si>
    <t>А11.07.008</t>
  </si>
  <si>
    <t xml:space="preserve">A03.30.006.002. </t>
  </si>
  <si>
    <t>А03.18.001.002</t>
  </si>
  <si>
    <t xml:space="preserve">А03.30.006.001 </t>
  </si>
  <si>
    <t>A19.09.001.011</t>
  </si>
  <si>
    <t>А05.10.003</t>
  </si>
  <si>
    <t>А04.10.002</t>
  </si>
  <si>
    <t>А04.22.002</t>
  </si>
  <si>
    <t>А04.12.001.002</t>
  </si>
  <si>
    <t>А04.14.001</t>
  </si>
  <si>
    <t>В03.001.001</t>
  </si>
  <si>
    <t>А04.21.001</t>
  </si>
  <si>
    <t>А04.21.001.001</t>
  </si>
  <si>
    <t>А04.20.001 А04.21.001 А04.28.002.001</t>
  </si>
  <si>
    <t xml:space="preserve">А04.16.001 А04.21.001 А04.20.001 </t>
  </si>
  <si>
    <t>А04.09.001</t>
  </si>
  <si>
    <t>А04.14.002.001</t>
  </si>
  <si>
    <t>А04.06.002 А04.01.001</t>
  </si>
  <si>
    <t>А06.20.001</t>
  </si>
  <si>
    <t>А04.28.003</t>
  </si>
  <si>
    <t>А04.23.001</t>
  </si>
  <si>
    <t>А04.04.001</t>
  </si>
  <si>
    <t>А04.03.002</t>
  </si>
  <si>
    <t>А04.12.001.004</t>
  </si>
  <si>
    <t>А04.20.003</t>
  </si>
  <si>
    <t>А04.12.002.001</t>
  </si>
  <si>
    <t>А04.12.002</t>
  </si>
  <si>
    <t>А04.12.003</t>
  </si>
  <si>
    <t>А04.12.013</t>
  </si>
  <si>
    <t>А04.12.005.003</t>
  </si>
  <si>
    <t>А06.20.004</t>
  </si>
  <si>
    <t>А21.01.003</t>
  </si>
  <si>
    <t>А21.03.002</t>
  </si>
  <si>
    <t>А21.01.004</t>
  </si>
  <si>
    <t>А21.30.005</t>
  </si>
  <si>
    <t>А21.30.001</t>
  </si>
  <si>
    <t>А21.01.008</t>
  </si>
  <si>
    <t>А21.01.001</t>
  </si>
  <si>
    <t>А20.30.011</t>
  </si>
  <si>
    <t xml:space="preserve">А20.30.002 </t>
  </si>
  <si>
    <t>А21.30.004</t>
  </si>
  <si>
    <t>А21.30.002</t>
  </si>
  <si>
    <t>А08.05.006</t>
  </si>
  <si>
    <t>А09.05.002</t>
  </si>
  <si>
    <t>В03.016.002</t>
  </si>
  <si>
    <t>А08.05.007</t>
  </si>
  <si>
    <t>А12.06.003</t>
  </si>
  <si>
    <t>А26.05.009</t>
  </si>
  <si>
    <t>А09.05.197</t>
  </si>
  <si>
    <t>А09.05.045</t>
  </si>
  <si>
    <t>А09.05.010</t>
  </si>
  <si>
    <t>А09.05.021 А09.05.022</t>
  </si>
  <si>
    <t>А09.05.031</t>
  </si>
  <si>
    <t>А09.05.031 А09.05.030</t>
  </si>
  <si>
    <t>А09.05.104</t>
  </si>
  <si>
    <t>А09.05.034</t>
  </si>
  <si>
    <t>А09.05.004</t>
  </si>
  <si>
    <t xml:space="preserve">А09.05.128 </t>
  </si>
  <si>
    <t>А09.05.026 А09.05.004</t>
  </si>
  <si>
    <t>А09.28.006</t>
  </si>
  <si>
    <t>А09.05.193</t>
  </si>
  <si>
    <t>А09.05.083</t>
  </si>
  <si>
    <t>А09.05.214</t>
  </si>
  <si>
    <t>А09.05.033</t>
  </si>
  <si>
    <t>А09.05.127</t>
  </si>
  <si>
    <t>А09.05.011</t>
  </si>
  <si>
    <t>А12.05.014</t>
  </si>
  <si>
    <t>А12.05.015</t>
  </si>
  <si>
    <t>А12.05.027</t>
  </si>
  <si>
    <t>В0З.005.006</t>
  </si>
  <si>
    <t>А09.20.003</t>
  </si>
  <si>
    <t>В0З.016.006</t>
  </si>
  <si>
    <t>A09.28.015</t>
  </si>
  <si>
    <t>A09.28.015.001</t>
  </si>
  <si>
    <t>А09.28.032</t>
  </si>
  <si>
    <t>А09.19.001</t>
  </si>
  <si>
    <t xml:space="preserve">А26.21.006 </t>
  </si>
  <si>
    <t xml:space="preserve">А12.05.005
А12.05.006
</t>
  </si>
  <si>
    <t>А26.06.022</t>
  </si>
  <si>
    <t>А26.06.045</t>
  </si>
  <si>
    <t>А26.06.062 А26.06.024 А26.06.080 А26.06.079</t>
  </si>
  <si>
    <t>А16.01.027</t>
  </si>
  <si>
    <t>А09.05.054.001</t>
  </si>
  <si>
    <t>А26.05.011</t>
  </si>
  <si>
    <t>А26.06.090</t>
  </si>
  <si>
    <t>А09.05.130</t>
  </si>
  <si>
    <t>А09.05.089</t>
  </si>
  <si>
    <t>А12.06.046</t>
  </si>
  <si>
    <t>А09.05.060</t>
  </si>
  <si>
    <t>А09.05.061</t>
  </si>
  <si>
    <t>А09.05.064</t>
  </si>
  <si>
    <t>А09.05.063</t>
  </si>
  <si>
    <t>А12.06.045</t>
  </si>
  <si>
    <t>А09.05.058</t>
  </si>
  <si>
    <t>А09.20.001 А09.21.003</t>
  </si>
  <si>
    <t>А09.20.009 А09.28.051</t>
  </si>
  <si>
    <t>А26.19.001 А09.19.008</t>
  </si>
  <si>
    <t>А26.19.001</t>
  </si>
  <si>
    <t>А26.19.003 А09.19.008</t>
  </si>
  <si>
    <t>А26.08.001</t>
  </si>
  <si>
    <t xml:space="preserve">А08.07.001 А08.08.003 А08.19.004  А08.20.012 А08.20.013  </t>
  </si>
  <si>
    <t>А08.30.018</t>
  </si>
  <si>
    <t>А06.25.002</t>
  </si>
  <si>
    <t>А06.16.008</t>
  </si>
  <si>
    <t xml:space="preserve">А06.03.021 А06.03.036                             А06.01.004
А06.01.005
</t>
  </si>
  <si>
    <t>А06.03.013</t>
  </si>
  <si>
    <t>А06.03.026 А06.03.022</t>
  </si>
  <si>
    <t>А06.04.010</t>
  </si>
  <si>
    <t>А06.03.041</t>
  </si>
  <si>
    <t>А06.26.006</t>
  </si>
  <si>
    <t>А06.03.018 А06.03.058</t>
  </si>
  <si>
    <t>А06.04.017</t>
  </si>
  <si>
    <t>А06.03.062</t>
  </si>
  <si>
    <t>А06.08.009.002</t>
  </si>
  <si>
    <t>А06.28.009.001</t>
  </si>
  <si>
    <t>B04.008.002</t>
  </si>
  <si>
    <t>А26.01.018</t>
  </si>
  <si>
    <t>А12.05.005 А12.05.006</t>
  </si>
  <si>
    <t>А08.05.014.001</t>
  </si>
  <si>
    <t>А18.05.001</t>
  </si>
  <si>
    <t xml:space="preserve">B01.051.001
B01.051.002
</t>
  </si>
  <si>
    <t>А08.30.019</t>
  </si>
  <si>
    <t>А08.30.019.001</t>
  </si>
  <si>
    <t>A05.07.001</t>
  </si>
  <si>
    <t>А06.07.003</t>
  </si>
  <si>
    <t>A16.07.091</t>
  </si>
  <si>
    <t>А16.07.082.001</t>
  </si>
  <si>
    <t>А16.07.082.002</t>
  </si>
  <si>
    <t>А16.07.051</t>
  </si>
  <si>
    <t>A17.07.003</t>
  </si>
  <si>
    <t>А16.07.026</t>
  </si>
  <si>
    <t>A16.07.030.002</t>
  </si>
  <si>
    <t>А16.07.002.009</t>
  </si>
  <si>
    <t>А16.07.002.010</t>
  </si>
  <si>
    <t>A16.07.008.002</t>
  </si>
  <si>
    <t xml:space="preserve">А12.07.003 А12.07.001 </t>
  </si>
  <si>
    <t>А13.30.007</t>
  </si>
  <si>
    <t>B01.065.005</t>
  </si>
  <si>
    <t>A11.07.024</t>
  </si>
  <si>
    <t>A11.07.012</t>
  </si>
  <si>
    <t>А16.07.057</t>
  </si>
  <si>
    <t xml:space="preserve">А12.07.003 А12.07.004 </t>
  </si>
  <si>
    <t>А13.30.007.001</t>
  </si>
  <si>
    <t>А16.07.002</t>
  </si>
  <si>
    <t>А16.07.002 А16.07.009</t>
  </si>
  <si>
    <t>A16.07.020.001</t>
  </si>
  <si>
    <t>В01.065.001  В01.065.002</t>
  </si>
  <si>
    <t>A11.07.022</t>
  </si>
  <si>
    <t>А16.07.011</t>
  </si>
  <si>
    <t>А25.07.001</t>
  </si>
  <si>
    <t xml:space="preserve">А22.07.001 А22.07.002  </t>
  </si>
  <si>
    <t>A22.07.005</t>
  </si>
  <si>
    <t xml:space="preserve">А16.07.011 А16.07.012 </t>
  </si>
  <si>
    <t>А16.07.027</t>
  </si>
  <si>
    <t>A16.30.069</t>
  </si>
  <si>
    <t>A15.04.002                          A16.04.018</t>
  </si>
  <si>
    <t>A16.07.097</t>
  </si>
  <si>
    <t>A16.01.016</t>
  </si>
  <si>
    <t>А16.01.017 А16.01.018</t>
  </si>
  <si>
    <t>A02.07.010.001</t>
  </si>
  <si>
    <t>А23.07.002.027</t>
  </si>
  <si>
    <t>A02.07.010</t>
  </si>
  <si>
    <t>B01.063.002</t>
  </si>
  <si>
    <t>A23.07.003</t>
  </si>
  <si>
    <t>A23.07.002.073</t>
  </si>
  <si>
    <t>A23.07.002.045</t>
  </si>
  <si>
    <t>A23.07.002.055</t>
  </si>
  <si>
    <t>A23.07.002.037</t>
  </si>
  <si>
    <t>A23.07.002.058</t>
  </si>
  <si>
    <t>A23.07.002.059</t>
  </si>
  <si>
    <t>A23.07.002.060</t>
  </si>
  <si>
    <t>В01.063.001 B01.063.002</t>
  </si>
  <si>
    <t xml:space="preserve">В01.003.004.001 </t>
  </si>
  <si>
    <t>А16.07.061</t>
  </si>
  <si>
    <t>А16.26.025</t>
  </si>
  <si>
    <t>А16.26.121</t>
  </si>
  <si>
    <t>А16.26.044</t>
  </si>
  <si>
    <t>А16.26.014</t>
  </si>
  <si>
    <t>А16.26.012</t>
  </si>
  <si>
    <t>А16.26.007</t>
  </si>
  <si>
    <t>А16.26.034</t>
  </si>
  <si>
    <t>А22.27.001 А22.07.005</t>
  </si>
  <si>
    <t xml:space="preserve">А07.21.003 </t>
  </si>
  <si>
    <t>А17.30.017</t>
  </si>
  <si>
    <t>А20.03.002 А20.03.003</t>
  </si>
  <si>
    <t>А17.30.008</t>
  </si>
  <si>
    <t>А17.09.003</t>
  </si>
  <si>
    <t>А16.21.013</t>
  </si>
  <si>
    <t>А14.28.003</t>
  </si>
  <si>
    <t>В01.053.006</t>
  </si>
  <si>
    <t>А16.03.048</t>
  </si>
  <si>
    <t>А16.03.023</t>
  </si>
  <si>
    <t>А16.03.022.004</t>
  </si>
  <si>
    <t>А16.07.022</t>
  </si>
  <si>
    <t>А16.03.034</t>
  </si>
  <si>
    <t>А16.01.016 А16.01.028</t>
  </si>
  <si>
    <t>А16.01.023</t>
  </si>
  <si>
    <t>А16.03.024</t>
  </si>
  <si>
    <t>А16.03.075.001</t>
  </si>
  <si>
    <t>А16.30.004.010</t>
  </si>
  <si>
    <t>А16.01.002</t>
  </si>
  <si>
    <t xml:space="preserve">А16.01.012     </t>
  </si>
  <si>
    <t>А16.01.016 А16.01.017</t>
  </si>
  <si>
    <t>А16.01.016 А16.01.018</t>
  </si>
  <si>
    <t>А16.02.003</t>
  </si>
  <si>
    <t>А16.01.028</t>
  </si>
  <si>
    <t xml:space="preserve">А16.03.022.003 А16.03.022.004  </t>
  </si>
  <si>
    <t>А16.07.053</t>
  </si>
  <si>
    <t>А16.28.069</t>
  </si>
  <si>
    <t>В01.031.005</t>
  </si>
  <si>
    <t>В02.069.002</t>
  </si>
  <si>
    <t xml:space="preserve">А13.23.001 </t>
  </si>
  <si>
    <t>А13.23.002</t>
  </si>
  <si>
    <t>А13.29.008.002</t>
  </si>
  <si>
    <t>А14.20.002</t>
  </si>
  <si>
    <t>А16.20.005</t>
  </si>
  <si>
    <t>А11.20.014
А11.20.015</t>
  </si>
  <si>
    <t>А11.20.011</t>
  </si>
  <si>
    <t>А11.20.003</t>
  </si>
  <si>
    <t>А11.20.008</t>
  </si>
  <si>
    <t>А03.20.003.001</t>
  </si>
  <si>
    <t>А16.20.066</t>
  </si>
  <si>
    <t>А16.20.035</t>
  </si>
  <si>
    <t>А16.20.036</t>
  </si>
  <si>
    <t>А16.20.055</t>
  </si>
  <si>
    <t>А16.20.100</t>
  </si>
  <si>
    <t>А16.20.009</t>
  </si>
  <si>
    <t>А16.14.002</t>
  </si>
  <si>
    <t>А16.20.018</t>
  </si>
  <si>
    <t>А11.20.017</t>
  </si>
  <si>
    <t>А03.14.001</t>
  </si>
  <si>
    <t>А16.30.034.001</t>
  </si>
  <si>
    <t>А16.30.034.002</t>
  </si>
  <si>
    <t>А11.20.001</t>
  </si>
  <si>
    <t>А16.20.026.001</t>
  </si>
  <si>
    <t>А16.20.061</t>
  </si>
  <si>
    <t>А16.20.061.002</t>
  </si>
  <si>
    <t>А16.20.017</t>
  </si>
  <si>
    <t>А16.20.041</t>
  </si>
  <si>
    <t>А16.20.092.001</t>
  </si>
  <si>
    <t>А16.20.010</t>
  </si>
  <si>
    <t>А16.20.010.002</t>
  </si>
  <si>
    <t>А16.20.011</t>
  </si>
  <si>
    <t>А16.20.011.002</t>
  </si>
  <si>
    <t>А16.30.006</t>
  </si>
  <si>
    <t>А16.30.006.001</t>
  </si>
  <si>
    <t>А16.20.054</t>
  </si>
  <si>
    <t>А16.20.004</t>
  </si>
  <si>
    <t>А16.20.003.005</t>
  </si>
  <si>
    <t>А16.20.102</t>
  </si>
  <si>
    <t>А16.20.012</t>
  </si>
  <si>
    <t>А16.20.014</t>
  </si>
  <si>
    <t>А16.20.063</t>
  </si>
  <si>
    <t>А16.20.033</t>
  </si>
  <si>
    <t>А16.20.028.005</t>
  </si>
  <si>
    <t>А16.20.028.003</t>
  </si>
  <si>
    <t>А16.20.028</t>
  </si>
  <si>
    <t>А16.20.083</t>
  </si>
  <si>
    <t>А16.20.096</t>
  </si>
  <si>
    <t>А16.20.065</t>
  </si>
  <si>
    <t>А16.20.067</t>
  </si>
  <si>
    <t>А16.20.021</t>
  </si>
  <si>
    <t>А16.20.060</t>
  </si>
  <si>
    <t>А16.20.095</t>
  </si>
  <si>
    <t>А16.20.014.003</t>
  </si>
  <si>
    <t xml:space="preserve">А16.20.021 А16.20.060 </t>
  </si>
  <si>
    <t>В01.001.007</t>
  </si>
  <si>
    <t>В01.027.002</t>
  </si>
  <si>
    <t xml:space="preserve"> А16.01.017</t>
  </si>
  <si>
    <t>А12.06.046 А09.05.063 А12.06.045</t>
  </si>
  <si>
    <t>А16.07.030.001</t>
  </si>
  <si>
    <t>А11.07.024</t>
  </si>
  <si>
    <t>А16..01.004</t>
  </si>
  <si>
    <t>А02.07.006</t>
  </si>
  <si>
    <t>А16.07.047</t>
  </si>
  <si>
    <t>А23.07.002.059</t>
  </si>
  <si>
    <t>А06.30.002.003</t>
  </si>
  <si>
    <t>Д01.02.22.01.46</t>
  </si>
  <si>
    <t>Д01.02.22.01.37</t>
  </si>
  <si>
    <t>Д01.02.22.01.61</t>
  </si>
  <si>
    <t>А26.06.024.001</t>
  </si>
  <si>
    <t>А26.06.011</t>
  </si>
  <si>
    <t>В03.008.001</t>
  </si>
  <si>
    <t>А26.09.010</t>
  </si>
  <si>
    <t>А26.01.005</t>
  </si>
  <si>
    <t>А26.30.008.007</t>
  </si>
  <si>
    <t>А20.24.002.001</t>
  </si>
  <si>
    <t>Туалет трупа (облачение в предоставленные вещи, обмывание, возложение в гроб)</t>
  </si>
  <si>
    <t>A16.30.001.002</t>
  </si>
  <si>
    <t>A16.30.001</t>
  </si>
  <si>
    <t>A16.12.006</t>
  </si>
  <si>
    <t>A16.14.009.001</t>
  </si>
  <si>
    <t xml:space="preserve">Медицинское освидетельствование граждан при поступлении на работу в МВД </t>
  </si>
  <si>
    <t>Консультация педиатра</t>
  </si>
  <si>
    <t>3.38</t>
  </si>
  <si>
    <t>Исследование крови на ВКЭ(клещевой энцефалит) Ig M</t>
  </si>
  <si>
    <t>Исследование крови на ВКЭ(клещевой энцефалит) Ig G</t>
  </si>
  <si>
    <t>3.39</t>
  </si>
  <si>
    <t>Лазеростимуляция сетчатки</t>
  </si>
  <si>
    <t>Раскачка по Волкову</t>
  </si>
  <si>
    <t>Синоктофор</t>
  </si>
  <si>
    <t>18.33</t>
  </si>
  <si>
    <t>18.34</t>
  </si>
  <si>
    <t>18.35</t>
  </si>
  <si>
    <t>Аппаратное лечение:</t>
  </si>
  <si>
    <t xml:space="preserve">Анонимный наркологический кабинет: </t>
  </si>
  <si>
    <t>Прием (осмотр, консультация) врача психотерапевта первичный</t>
  </si>
  <si>
    <t>Психофармблок с последующими реабилитационными мероприятиями в течении года</t>
  </si>
  <si>
    <t>Индивидуальное психотерапевтическое кодирование с последующими реабилитационными мероприятиями</t>
  </si>
  <si>
    <t>Краткосрочная мотивационная психотерапевтическая программа для больных алкогольной зависимостью</t>
  </si>
  <si>
    <t>Сеанс индивидуальной психотерапии, в том числе раскодирование по личной инициативе пациента</t>
  </si>
  <si>
    <t>Прием (осмотр, консультация) врача психиатра-нарколога повторно. Коррекция медикаментозной терапии.</t>
  </si>
  <si>
    <t>В01.036 001</t>
  </si>
  <si>
    <t>В01.034 001</t>
  </si>
  <si>
    <t>А13.29 008.061</t>
  </si>
  <si>
    <t>А13.29 006</t>
  </si>
  <si>
    <t>Прием (осмотр, консультация) врача психиатра-нарколога первичный. Назначение противоалкогольного медикаметозного лечения</t>
  </si>
  <si>
    <t>1 посещение за каждого ребенка</t>
  </si>
  <si>
    <t>Консультация педиатра (нескольких детей из одной семьи)</t>
  </si>
  <si>
    <t>Медицинский осмотр (профилактический) для поступающих в учебные заведения и на работы не связанные с вредными условиями труда (справка 086/У)</t>
  </si>
  <si>
    <t xml:space="preserve"> - мужчин</t>
  </si>
  <si>
    <t>2.3.1</t>
  </si>
  <si>
    <t>2.3.2</t>
  </si>
  <si>
    <t xml:space="preserve">Медицинский осмотр (профилактический) для поступающих в учебные заведения (по приказу 302-Н)                                                                                                                                                </t>
  </si>
  <si>
    <t xml:space="preserve">Медицинский осмотр (профилактический) для поступающих на государственную гражданскую службу РФ (справка 001 ГСУ)                                                                         </t>
  </si>
  <si>
    <t>Осмотр врачом-профпатологом при периодическом осмотре</t>
  </si>
  <si>
    <t>Консультация врача офтальмолога (подбор очков, осмотр глазного дна, определение внутриглазного давления)</t>
  </si>
  <si>
    <t>Раскачка по Аветисову</t>
  </si>
  <si>
    <t>1.35</t>
  </si>
  <si>
    <t>1.36</t>
  </si>
  <si>
    <t>2.6.1</t>
  </si>
  <si>
    <t>2.6.2</t>
  </si>
  <si>
    <t>2.6.3</t>
  </si>
  <si>
    <t>2.10.1</t>
  </si>
  <si>
    <t>2.10.2</t>
  </si>
  <si>
    <t>2.10.3</t>
  </si>
  <si>
    <t>2.11.1</t>
  </si>
  <si>
    <t>2.11.2</t>
  </si>
  <si>
    <t>2.11.3</t>
  </si>
  <si>
    <t>2.16.1</t>
  </si>
  <si>
    <t>2.16.2</t>
  </si>
  <si>
    <t>2.16.3</t>
  </si>
  <si>
    <t>2.16.4</t>
  </si>
  <si>
    <t>2.16.5</t>
  </si>
  <si>
    <t>2.16.6</t>
  </si>
  <si>
    <t>2.48</t>
  </si>
  <si>
    <t>2.49</t>
  </si>
  <si>
    <t>40</t>
  </si>
  <si>
    <t>40.1</t>
  </si>
  <si>
    <t>40.2</t>
  </si>
  <si>
    <t>40.3</t>
  </si>
  <si>
    <t>40.4</t>
  </si>
  <si>
    <t>40.5</t>
  </si>
  <si>
    <t>40.6</t>
  </si>
  <si>
    <t>40.7</t>
  </si>
  <si>
    <t>40.8</t>
  </si>
  <si>
    <t>Медикаментозная дезинтоксикация посталкогольного состояния легкой степени тяжести. Амбулаторное одно посещение без стоимости консультации, лабораторных анализов, обследования включая выполнение медицинских манипуляций (в/в капельница, в/в инъекции, в/м инъекции, п/к инъекции</t>
  </si>
  <si>
    <t>В01.036 001              А11.12. 003</t>
  </si>
  <si>
    <t>В01.036 001         В02.036 001</t>
  </si>
  <si>
    <t>В01.036 002</t>
  </si>
  <si>
    <t>А13.29.008.001</t>
  </si>
  <si>
    <t xml:space="preserve">Бактериологические  исследования глубоких микозов (культуральное исследование ) </t>
  </si>
  <si>
    <t>Количественный и качественный посев фекалий на дизбактериоз (кишечная группа)</t>
  </si>
  <si>
    <t>Баканализ мазков на стафиллокок</t>
  </si>
  <si>
    <t>Программа "Здоровое сердце"</t>
  </si>
  <si>
    <t>В03.016.006.1</t>
  </si>
  <si>
    <t>Анализ мочи общий (с микроскопией осадка) - ОАМ</t>
  </si>
  <si>
    <t>Биохимия крови — базовый скрининг: Общий белок, Билирубин общий, АЛТ, АСТ, креатинин, мочевина, глюкоза</t>
  </si>
  <si>
    <t>Снятие и расшифровка электрокардиограммы (ЭКГ)</t>
  </si>
  <si>
    <t>Холтеровское мониторирование ЭКГ (суточная запись ЭКГ)</t>
  </si>
  <si>
    <t>Эхокардиография в трех режимах</t>
  </si>
  <si>
    <t>Прием (осмотр, консультация) врача кардиолога, врача высшей категории</t>
  </si>
  <si>
    <t>41</t>
  </si>
  <si>
    <t>42</t>
  </si>
  <si>
    <t>В0З.016.006.1</t>
  </si>
  <si>
    <t>А09.05.021.1</t>
  </si>
  <si>
    <t>Глюкоза</t>
  </si>
  <si>
    <t>Билирубин общий</t>
  </si>
  <si>
    <t>Липидограмма, включает холестерин общий, триглицериды, ЛПВП, ЛПНП, коэффициент атерогенности</t>
  </si>
  <si>
    <t>Прием (осмотр, консультация) врача невролога</t>
  </si>
  <si>
    <t>Рентгенография позвоночника, специальные исследования и проекции (одна проекция)</t>
  </si>
  <si>
    <t>ОАК развернутый: общий анализ крови, лейкоформула, СОЭ, тромбоциты</t>
  </si>
  <si>
    <t>ОАМ — общий анализ мочи (с микроскопией осадка)</t>
  </si>
  <si>
    <t>А09.19.009.1</t>
  </si>
  <si>
    <t>Кал на яйца глист, простейшие</t>
  </si>
  <si>
    <t>Антитела к цитомегаловирусу IgM</t>
  </si>
  <si>
    <t>Антитела к цитомегаловирусу IgG</t>
  </si>
  <si>
    <t>Антитела к вирусу простого герпеса 1 и 2-ого типов IgG</t>
  </si>
  <si>
    <t>Антитела к вирусу простого герпеса 1 и 2-ого типов IgM</t>
  </si>
  <si>
    <t>Антитела к капсидному белку вируса Эпштейна-Барр IgМ</t>
  </si>
  <si>
    <t>Антитела к капсидному белку вируса Эпштейна-Барр IgG</t>
  </si>
  <si>
    <t>Общий Иммуноглобулин А</t>
  </si>
  <si>
    <t>Общий Иммуноглобулин М</t>
  </si>
  <si>
    <t>Общий Иммуноглобулин G</t>
  </si>
  <si>
    <t>Общий Иммуноглобулин Е</t>
  </si>
  <si>
    <t>Прием (осмотр, консультация) врача педиатра-первичный</t>
  </si>
  <si>
    <t>клинический анализ крови (ОАК) : общий анализ, лейкоформула, СОЭ, тромбоциты</t>
  </si>
  <si>
    <t>Анализ мочи общий (с микроскопией осадка) — ОАМ</t>
  </si>
  <si>
    <t>А09.05.180</t>
  </si>
  <si>
    <t>Альфа — Амилаза крови</t>
  </si>
  <si>
    <t>Биохимия крови — печеночные пробы: Общий белок, Билирубин общий и прямой, АЛТ, АСТ, ЛДГ, ГГТ, ЩФ</t>
  </si>
  <si>
    <t>Липидограмма, включает холестерин общий, триглицериды, ЛПВП, ЛПНП, коэффициент атерогенности.</t>
  </si>
  <si>
    <t>Микроскопическое исследование отделяемого урогенитального тракта (определение лейкоцитов, определения наличия/отсутствия гонококковой инфекции, трихомоноза, кандидоза, хламидий.</t>
  </si>
  <si>
    <t>Ультразвуковое исследование органов малого таза у мужчин трансректальное (предстательная железа, мочевого пузыря, семенные пузырьки)</t>
  </si>
  <si>
    <t>Прием (осмотр, консультация) врача уролога- первичный</t>
  </si>
  <si>
    <t>Программа "Здоровый ребенок"</t>
  </si>
  <si>
    <t>Программа "Здоровый позвоночник"</t>
  </si>
  <si>
    <t>Программа "Мужское здоровье"</t>
  </si>
  <si>
    <t>Программа "Женское здоровье"</t>
  </si>
  <si>
    <t>Клинический анализ крови (ОАК) : общий анализ,лейкоформула, СОЭ, тромбоциты</t>
  </si>
  <si>
    <t>ЛГ, ФСГ, пролактин, тестостерон, эстрадиол</t>
  </si>
  <si>
    <t>Цитологический материал при профилактических исследований</t>
  </si>
  <si>
    <t>Микроскопическое исследование отделяемого урогенитального тракта (определение лейкоцитов, эпителия влагалища, определения флоры, определения наличия/отсутствия гонококковой инфекции, трихомоноза, кандидоза, хламидий.</t>
  </si>
  <si>
    <t>Мазок на онкоцитологию</t>
  </si>
  <si>
    <t>Ультразвуковое исследование органов малого таза у женщин трансвагинальное</t>
  </si>
  <si>
    <t>Прием (осмотр, консультация) акушера-гинеколога-первичный</t>
  </si>
  <si>
    <t>Программа "Ребенок и спорт"</t>
  </si>
  <si>
    <t>В03.052.001</t>
  </si>
  <si>
    <t xml:space="preserve">УЗИ органов брюшной полости и почек </t>
  </si>
  <si>
    <t>Анализ крови на кальций Ca++</t>
  </si>
  <si>
    <t>Тиреотропный гормон (ТТГ, тиротропин)</t>
  </si>
  <si>
    <t>В01.031.0012</t>
  </si>
  <si>
    <t>Прием (осмотр, консультация) врача офтальмолога</t>
  </si>
  <si>
    <t>Прием (осмотр, консультация) врача кардиолога</t>
  </si>
  <si>
    <t>Прием (осмотр, консультация) врача травматолога-ортопеда</t>
  </si>
  <si>
    <t>Прием (осмотр, консультация) врача педиатра</t>
  </si>
  <si>
    <t>Программа "Стройный ребенок"</t>
  </si>
  <si>
    <t>Глюкозотолерантный тест (на тощак, через 1 час и 2 часа после нагрузки)</t>
  </si>
  <si>
    <t>Тироксин свободный (Т4 свободный)</t>
  </si>
  <si>
    <t>Кортизол</t>
  </si>
  <si>
    <t>Инсулин</t>
  </si>
  <si>
    <t>А06.20.002</t>
  </si>
  <si>
    <t>Прием (осмотр, консультация) врача детского эндокринолога</t>
  </si>
  <si>
    <t>Программа "Личный врач 30 дней"</t>
  </si>
  <si>
    <t>Программа "Личный врач 14 дней"</t>
  </si>
  <si>
    <t>Программа "Личный врач 7 дней"</t>
  </si>
  <si>
    <t>43</t>
  </si>
  <si>
    <t>44</t>
  </si>
  <si>
    <t>45</t>
  </si>
  <si>
    <t>В01.029.003</t>
  </si>
  <si>
    <t>Консультация врача-офтальмолога детского</t>
  </si>
  <si>
    <t>Консультация врача-офтальмолога детского повторно</t>
  </si>
  <si>
    <t>3.40</t>
  </si>
  <si>
    <t>3.41</t>
  </si>
  <si>
    <t>Иглорефлексотерапия с введением гомеопатических средств в точки акупунктуры до четырех сеансов</t>
  </si>
  <si>
    <t>Иглорефлексотерапия с введением гомеопатических средств в точки акупунктуры четыре и более сеансов</t>
  </si>
  <si>
    <t>19.25</t>
  </si>
  <si>
    <t>А04.28.002.003А04.28.002.001</t>
  </si>
  <si>
    <t>УЗИ одной почки</t>
  </si>
  <si>
    <t>УЗИ мочевого пузыря и почек</t>
  </si>
  <si>
    <t>УЗИ одного органа  брюшной полости (печени, поджелудочной железы, т.п.)</t>
  </si>
  <si>
    <t>46</t>
  </si>
  <si>
    <t>47</t>
  </si>
  <si>
    <t>48</t>
  </si>
  <si>
    <t>49</t>
  </si>
  <si>
    <t>50</t>
  </si>
  <si>
    <t>Клинический анализ крови (ОАК) : общий анализ, лейкоформула, СОЭ</t>
  </si>
  <si>
    <t>Коагулограмма (АПТВ,ПТ,МНО,фибриноген)</t>
  </si>
  <si>
    <t>Исследование  на уреоплазму (ИФА Ig M), исследование  на хламидиоз (ИФА Ig М)</t>
  </si>
  <si>
    <t>Микроскопическое исследование секрета  предстательной железы</t>
  </si>
  <si>
    <t>УЗИ органов мошонки</t>
  </si>
  <si>
    <t>«____» _____________2020г.</t>
  </si>
  <si>
    <t>2.16.7</t>
  </si>
  <si>
    <t>Медицинское освидетельствование водителей самоходных машин (трактора, квадроциклы и т.д.)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</si>
  <si>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6 (деятельность, не связанная с судами)</t>
  </si>
  <si>
    <t>2.50</t>
  </si>
  <si>
    <t>2.51</t>
  </si>
  <si>
    <t>Определение наличия психоактивных веществ в моче с помощью тест-полоски (7-9 видов визуально)</t>
  </si>
  <si>
    <t>2.52</t>
  </si>
  <si>
    <t>2.53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</si>
  <si>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6 (деятельность, не связанная с судами) при предоставлении результатов обследования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</si>
  <si>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7 (деятельность, связанная с судами)</t>
  </si>
  <si>
    <t>Медицинское освидетельствование федеральных государственных гражданских служащих федеральной службы судебных приставов, изъявивших желание поступить на службу в органы принудительного исполнения РФ, на наличие или отсутствие заболеваний, препятствующих поступлению на службу в органыпринудительного исполнения РФ по постановлению Правительства РФ № 1891 от 27.12.2019г п. 7 (деятельность, связанная с судами) при предоставлении результатов обследования</t>
  </si>
  <si>
    <t>2.54</t>
  </si>
  <si>
    <t xml:space="preserve">И З М Е Н Е Н И Я  В  П Р Е Й С К У Р А Н Т Е  </t>
  </si>
  <si>
    <t>Консультация педиатра повторно</t>
  </si>
  <si>
    <t>- для женщин старше 40 лет (при отсутствии результатов маммографии)</t>
  </si>
  <si>
    <t>Медицинское освидетельствование претендента на должность судьи (справка 086-1/У)</t>
  </si>
  <si>
    <t>2.55</t>
  </si>
  <si>
    <t>2.56</t>
  </si>
  <si>
    <t>Медицинское осмотр для граждан, выезжающих за границу (справка 082/У)</t>
  </si>
  <si>
    <t>_______________В.И. Чубик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</si>
</sst>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11" fillId="0" borderId="0">
      <alignment vertical="center"/>
    </xf>
    <xf numFmtId="0" fontId="13" fillId="0" borderId="0"/>
  </cellStyleXfs>
  <cellXfs count="22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3" fillId="0" borderId="1" xfId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left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vertical="center" wrapText="1"/>
    </xf>
    <xf numFmtId="0" fontId="3" fillId="0" borderId="4" xfId="3" applyFont="1" applyFill="1" applyBorder="1" applyAlignment="1">
      <alignment horizontal="center" vertical="center" wrapText="1"/>
    </xf>
    <xf numFmtId="2" fontId="3" fillId="0" borderId="4" xfId="3" applyNumberFormat="1" applyFont="1" applyFill="1" applyBorder="1" applyAlignment="1">
      <alignment horizontal="center" vertical="center" wrapText="1"/>
    </xf>
    <xf numFmtId="0" fontId="13" fillId="0" borderId="0" xfId="3" applyFill="1"/>
    <xf numFmtId="0" fontId="10" fillId="0" borderId="4" xfId="3" applyFont="1" applyFill="1" applyBorder="1"/>
    <xf numFmtId="2" fontId="3" fillId="0" borderId="4" xfId="3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49" fontId="1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9" fillId="0" borderId="0" xfId="0" applyFont="1" applyFill="1"/>
    <xf numFmtId="0" fontId="0" fillId="0" borderId="0" xfId="0" applyFont="1" applyFill="1"/>
    <xf numFmtId="49" fontId="2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6" xfId="3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/>
    </xf>
    <xf numFmtId="49" fontId="23" fillId="0" borderId="17" xfId="3" applyNumberFormat="1" applyFont="1" applyFill="1" applyBorder="1" applyAlignment="1">
      <alignment horizontal="center" vertical="center" wrapText="1"/>
    </xf>
    <xf numFmtId="164" fontId="23" fillId="0" borderId="17" xfId="3" applyNumberFormat="1" applyFont="1" applyFill="1" applyBorder="1" applyAlignment="1">
      <alignment horizontal="center"/>
    </xf>
    <xf numFmtId="164" fontId="23" fillId="0" borderId="17" xfId="3" applyNumberFormat="1" applyFont="1" applyFill="1" applyBorder="1" applyAlignment="1">
      <alignment horizontal="center" vertical="top" wrapText="1"/>
    </xf>
    <xf numFmtId="164" fontId="23" fillId="0" borderId="0" xfId="3" applyNumberFormat="1" applyFont="1" applyFill="1" applyAlignment="1">
      <alignment horizontal="center"/>
    </xf>
    <xf numFmtId="164" fontId="23" fillId="0" borderId="0" xfId="3" applyNumberFormat="1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wrapText="1"/>
    </xf>
    <xf numFmtId="0" fontId="10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14" fillId="0" borderId="8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 wrapText="1"/>
    </xf>
    <xf numFmtId="14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16" fontId="25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14" fontId="25" fillId="0" borderId="1" xfId="0" applyNumberFormat="1" applyFont="1" applyFill="1" applyBorder="1" applyAlignment="1">
      <alignment vertical="top" wrapText="1"/>
    </xf>
    <xf numFmtId="17" fontId="25" fillId="0" borderId="1" xfId="0" applyNumberFormat="1" applyFont="1" applyFill="1" applyBorder="1" applyAlignment="1">
      <alignment vertical="top" wrapText="1"/>
    </xf>
    <xf numFmtId="16" fontId="25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3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9" fontId="15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4">
    <cellStyle name="Excel Built-in Normal" xfId="3"/>
    <cellStyle name="Обычный" xfId="0" builtinId="0"/>
    <cellStyle name="Обычный 2" xfId="1"/>
    <cellStyle name="Обычный 4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6"/>
  <sheetViews>
    <sheetView tabSelected="1" topLeftCell="A425" workbookViewId="0">
      <selection activeCell="C461" sqref="C461"/>
    </sheetView>
  </sheetViews>
  <sheetFormatPr defaultColWidth="9.109375" defaultRowHeight="15.6"/>
  <cols>
    <col min="1" max="1" width="10.33203125" style="3" customWidth="1"/>
    <col min="2" max="2" width="15.88671875" style="108" customWidth="1"/>
    <col min="3" max="3" width="71.5546875" style="1" customWidth="1"/>
    <col min="4" max="4" width="18" style="1" customWidth="1"/>
    <col min="5" max="5" width="15" style="1" customWidth="1"/>
    <col min="6" max="6" width="12.44140625" style="1" hidden="1" customWidth="1"/>
    <col min="7" max="7" width="11" style="1" hidden="1" customWidth="1"/>
    <col min="8" max="8" width="9.44140625" style="2" hidden="1" customWidth="1"/>
    <col min="9" max="16384" width="9.109375" style="3"/>
  </cols>
  <sheetData>
    <row r="1" spans="1:8">
      <c r="B1" s="107"/>
      <c r="D1" s="60" t="s">
        <v>0</v>
      </c>
      <c r="E1" s="60"/>
    </row>
    <row r="2" spans="1:8">
      <c r="D2" s="1" t="s">
        <v>1</v>
      </c>
    </row>
    <row r="3" spans="1:8">
      <c r="D3" s="1" t="s">
        <v>2</v>
      </c>
    </row>
    <row r="4" spans="1:8">
      <c r="D4" s="1" t="s">
        <v>3</v>
      </c>
    </row>
    <row r="5" spans="1:8">
      <c r="D5" s="1" t="s">
        <v>3647</v>
      </c>
    </row>
    <row r="7" spans="1:8">
      <c r="B7" s="221" t="s">
        <v>4</v>
      </c>
      <c r="C7" s="221"/>
      <c r="D7" s="221"/>
      <c r="E7" s="221"/>
      <c r="F7" s="221"/>
    </row>
    <row r="8" spans="1:8">
      <c r="B8" s="221" t="s">
        <v>5</v>
      </c>
      <c r="C8" s="221"/>
      <c r="D8" s="221"/>
      <c r="E8" s="221"/>
      <c r="F8" s="221"/>
    </row>
    <row r="9" spans="1:8">
      <c r="B9" s="222" t="s">
        <v>6</v>
      </c>
      <c r="C9" s="223"/>
      <c r="D9" s="223"/>
      <c r="E9" s="223"/>
      <c r="F9" s="223"/>
    </row>
    <row r="11" spans="1:8" ht="62.4">
      <c r="A11" s="59" t="s">
        <v>2383</v>
      </c>
      <c r="B11" s="59" t="s">
        <v>1432</v>
      </c>
      <c r="C11" s="168" t="s">
        <v>7</v>
      </c>
      <c r="D11" s="168" t="s">
        <v>8</v>
      </c>
      <c r="E11" s="168" t="s">
        <v>9</v>
      </c>
      <c r="F11" s="4" t="s">
        <v>10</v>
      </c>
      <c r="G11" s="5" t="s">
        <v>9</v>
      </c>
      <c r="H11" s="6" t="s">
        <v>11</v>
      </c>
    </row>
    <row r="12" spans="1:8" s="10" customFormat="1">
      <c r="A12" s="61">
        <v>1</v>
      </c>
      <c r="B12" s="109"/>
      <c r="C12" s="62" t="s">
        <v>12</v>
      </c>
      <c r="D12" s="27"/>
      <c r="E12" s="27"/>
      <c r="F12" s="7"/>
      <c r="G12" s="8"/>
      <c r="H12" s="9"/>
    </row>
    <row r="13" spans="1:8">
      <c r="A13" s="185" t="s">
        <v>2381</v>
      </c>
      <c r="B13" s="110" t="s">
        <v>3159</v>
      </c>
      <c r="C13" s="16" t="s">
        <v>1881</v>
      </c>
      <c r="D13" s="4" t="s">
        <v>13</v>
      </c>
      <c r="E13" s="11">
        <v>100</v>
      </c>
      <c r="F13" s="3"/>
      <c r="G13" s="3"/>
      <c r="H13" s="3"/>
    </row>
    <row r="14" spans="1:8">
      <c r="A14" s="185" t="s">
        <v>2382</v>
      </c>
      <c r="B14" s="110" t="s">
        <v>3159</v>
      </c>
      <c r="C14" s="16" t="s">
        <v>3511</v>
      </c>
      <c r="D14" s="4" t="s">
        <v>13</v>
      </c>
      <c r="E14" s="11">
        <v>100</v>
      </c>
      <c r="F14" s="3"/>
      <c r="G14" s="3"/>
      <c r="H14" s="3"/>
    </row>
    <row r="15" spans="1:8">
      <c r="A15" s="185" t="s">
        <v>2384</v>
      </c>
      <c r="B15" s="111" t="s">
        <v>1441</v>
      </c>
      <c r="C15" s="16" t="s">
        <v>14</v>
      </c>
      <c r="D15" s="4" t="s">
        <v>13</v>
      </c>
      <c r="E15" s="11">
        <v>80</v>
      </c>
      <c r="F15" s="3"/>
      <c r="G15" s="3"/>
      <c r="H15" s="3"/>
    </row>
    <row r="16" spans="1:8">
      <c r="A16" s="185" t="s">
        <v>2385</v>
      </c>
      <c r="B16" s="166" t="s">
        <v>3160</v>
      </c>
      <c r="C16" s="16" t="s">
        <v>1882</v>
      </c>
      <c r="D16" s="4" t="s">
        <v>13</v>
      </c>
      <c r="E16" s="11">
        <v>110</v>
      </c>
      <c r="F16" s="3"/>
      <c r="G16" s="3"/>
      <c r="H16" s="3"/>
    </row>
    <row r="17" spans="1:8">
      <c r="A17" s="185" t="s">
        <v>2386</v>
      </c>
      <c r="B17" s="166" t="s">
        <v>3161</v>
      </c>
      <c r="C17" s="63" t="s">
        <v>15</v>
      </c>
      <c r="D17" s="4" t="s">
        <v>13</v>
      </c>
      <c r="E17" s="11">
        <v>100</v>
      </c>
      <c r="F17" s="3"/>
      <c r="G17" s="3"/>
      <c r="H17" s="3"/>
    </row>
    <row r="18" spans="1:8" ht="31.2">
      <c r="A18" s="185" t="s">
        <v>2387</v>
      </c>
      <c r="B18" s="166" t="s">
        <v>3162</v>
      </c>
      <c r="C18" s="64" t="s">
        <v>1883</v>
      </c>
      <c r="D18" s="4" t="s">
        <v>13</v>
      </c>
      <c r="E18" s="11">
        <v>100</v>
      </c>
      <c r="F18" s="3"/>
      <c r="G18" s="3"/>
      <c r="H18" s="3"/>
    </row>
    <row r="19" spans="1:8" ht="31.2">
      <c r="A19" s="185" t="s">
        <v>2388</v>
      </c>
      <c r="B19" s="166" t="s">
        <v>1469</v>
      </c>
      <c r="C19" s="16" t="s">
        <v>16</v>
      </c>
      <c r="D19" s="4" t="s">
        <v>17</v>
      </c>
      <c r="E19" s="11">
        <v>100</v>
      </c>
      <c r="F19" s="3"/>
      <c r="G19" s="3"/>
      <c r="H19" s="3"/>
    </row>
    <row r="20" spans="1:8" ht="31.2">
      <c r="A20" s="185" t="s">
        <v>2389</v>
      </c>
      <c r="B20" s="166" t="s">
        <v>3163</v>
      </c>
      <c r="C20" s="16" t="s">
        <v>18</v>
      </c>
      <c r="D20" s="4" t="s">
        <v>17</v>
      </c>
      <c r="E20" s="11">
        <v>100</v>
      </c>
      <c r="F20" s="3"/>
      <c r="G20" s="3"/>
      <c r="H20" s="3"/>
    </row>
    <row r="21" spans="1:8" ht="31.2">
      <c r="A21" s="185" t="s">
        <v>2390</v>
      </c>
      <c r="B21" s="166" t="s">
        <v>3164</v>
      </c>
      <c r="C21" s="16" t="s">
        <v>19</v>
      </c>
      <c r="D21" s="4" t="s">
        <v>17</v>
      </c>
      <c r="E21" s="11">
        <v>100</v>
      </c>
      <c r="F21" s="3"/>
      <c r="G21" s="3"/>
      <c r="H21" s="3"/>
    </row>
    <row r="22" spans="1:8" ht="31.2">
      <c r="A22" s="185" t="s">
        <v>2391</v>
      </c>
      <c r="B22" s="96" t="s">
        <v>1468</v>
      </c>
      <c r="C22" s="16" t="s">
        <v>20</v>
      </c>
      <c r="D22" s="4" t="s">
        <v>17</v>
      </c>
      <c r="E22" s="11">
        <v>70</v>
      </c>
      <c r="F22" s="3"/>
      <c r="G22" s="3"/>
      <c r="H22" s="3"/>
    </row>
    <row r="23" spans="1:8">
      <c r="A23" s="185" t="s">
        <v>2392</v>
      </c>
      <c r="B23" s="110" t="s">
        <v>1673</v>
      </c>
      <c r="C23" s="27" t="s">
        <v>21</v>
      </c>
      <c r="D23" s="27"/>
      <c r="E23" s="11">
        <v>130</v>
      </c>
      <c r="F23" s="3"/>
      <c r="G23" s="3"/>
      <c r="H23" s="3"/>
    </row>
    <row r="24" spans="1:8">
      <c r="A24" s="185" t="s">
        <v>2393</v>
      </c>
      <c r="B24" s="110" t="s">
        <v>1673</v>
      </c>
      <c r="C24" s="58" t="s">
        <v>1131</v>
      </c>
      <c r="D24" s="44"/>
      <c r="E24" s="11">
        <v>100</v>
      </c>
      <c r="F24" s="3"/>
      <c r="G24" s="3"/>
      <c r="H24" s="3"/>
    </row>
    <row r="25" spans="1:8">
      <c r="A25" s="185" t="s">
        <v>2394</v>
      </c>
      <c r="B25" s="97" t="s">
        <v>1468</v>
      </c>
      <c r="C25" s="27" t="s">
        <v>22</v>
      </c>
      <c r="D25" s="27"/>
      <c r="E25" s="11">
        <v>150</v>
      </c>
      <c r="F25" s="3"/>
      <c r="G25" s="3"/>
      <c r="H25" s="3"/>
    </row>
    <row r="26" spans="1:8" ht="31.2">
      <c r="A26" s="185" t="s">
        <v>2395</v>
      </c>
      <c r="B26" s="166" t="s">
        <v>3165</v>
      </c>
      <c r="C26" s="16" t="s">
        <v>23</v>
      </c>
      <c r="D26" s="4" t="s">
        <v>17</v>
      </c>
      <c r="E26" s="11">
        <v>70</v>
      </c>
      <c r="F26" s="3"/>
      <c r="G26" s="3"/>
      <c r="H26" s="3"/>
    </row>
    <row r="27" spans="1:8" ht="31.2">
      <c r="A27" s="185" t="s">
        <v>2396</v>
      </c>
      <c r="B27" s="166" t="s">
        <v>1470</v>
      </c>
      <c r="C27" s="16" t="s">
        <v>24</v>
      </c>
      <c r="D27" s="4" t="s">
        <v>17</v>
      </c>
      <c r="E27" s="11">
        <v>150</v>
      </c>
      <c r="F27" s="3"/>
      <c r="G27" s="3"/>
      <c r="H27" s="3"/>
    </row>
    <row r="28" spans="1:8" ht="31.2">
      <c r="A28" s="185" t="s">
        <v>2397</v>
      </c>
      <c r="B28" s="166" t="s">
        <v>1444</v>
      </c>
      <c r="C28" s="16" t="s">
        <v>25</v>
      </c>
      <c r="D28" s="4" t="s">
        <v>17</v>
      </c>
      <c r="E28" s="11">
        <v>50</v>
      </c>
      <c r="F28" s="3"/>
      <c r="G28" s="3"/>
      <c r="H28" s="3"/>
    </row>
    <row r="29" spans="1:8" ht="31.2">
      <c r="A29" s="185" t="s">
        <v>2398</v>
      </c>
      <c r="B29" s="166" t="s">
        <v>1446</v>
      </c>
      <c r="C29" s="16" t="s">
        <v>26</v>
      </c>
      <c r="D29" s="4" t="s">
        <v>17</v>
      </c>
      <c r="E29" s="11">
        <v>130</v>
      </c>
      <c r="F29" s="3"/>
      <c r="G29" s="3"/>
      <c r="H29" s="3"/>
    </row>
    <row r="30" spans="1:8" ht="31.2">
      <c r="A30" s="185" t="s">
        <v>2399</v>
      </c>
      <c r="B30" s="166" t="s">
        <v>1530</v>
      </c>
      <c r="C30" s="16" t="s">
        <v>27</v>
      </c>
      <c r="D30" s="4" t="s">
        <v>17</v>
      </c>
      <c r="E30" s="11">
        <v>120</v>
      </c>
      <c r="F30" s="3"/>
      <c r="G30" s="3"/>
      <c r="H30" s="3"/>
    </row>
    <row r="31" spans="1:8" ht="31.2">
      <c r="A31" s="185" t="s">
        <v>2400</v>
      </c>
      <c r="B31" s="166" t="s">
        <v>1471</v>
      </c>
      <c r="C31" s="16" t="s">
        <v>28</v>
      </c>
      <c r="D31" s="4" t="s">
        <v>17</v>
      </c>
      <c r="E31" s="11">
        <v>300</v>
      </c>
      <c r="F31" s="3"/>
      <c r="G31" s="3"/>
      <c r="H31" s="3"/>
    </row>
    <row r="32" spans="1:8">
      <c r="A32" s="185" t="s">
        <v>2401</v>
      </c>
      <c r="B32" s="112" t="s">
        <v>3166</v>
      </c>
      <c r="C32" s="16" t="s">
        <v>29</v>
      </c>
      <c r="D32" s="4" t="s">
        <v>30</v>
      </c>
      <c r="E32" s="11">
        <v>50</v>
      </c>
      <c r="F32" s="3"/>
      <c r="G32" s="3"/>
      <c r="H32" s="3"/>
    </row>
    <row r="33" spans="1:8">
      <c r="A33" s="185" t="s">
        <v>2402</v>
      </c>
      <c r="B33" s="112" t="s">
        <v>3167</v>
      </c>
      <c r="C33" s="16" t="s">
        <v>31</v>
      </c>
      <c r="D33" s="4" t="s">
        <v>30</v>
      </c>
      <c r="E33" s="11">
        <v>50</v>
      </c>
      <c r="F33" s="3"/>
      <c r="G33" s="3"/>
      <c r="H33" s="3"/>
    </row>
    <row r="34" spans="1:8">
      <c r="A34" s="185" t="s">
        <v>2403</v>
      </c>
      <c r="B34" s="166" t="s">
        <v>1529</v>
      </c>
      <c r="C34" s="16" t="s">
        <v>32</v>
      </c>
      <c r="D34" s="4" t="s">
        <v>30</v>
      </c>
      <c r="E34" s="11">
        <v>50</v>
      </c>
      <c r="F34" s="3"/>
      <c r="G34" s="3"/>
      <c r="H34" s="3"/>
    </row>
    <row r="35" spans="1:8">
      <c r="A35" s="185" t="s">
        <v>2404</v>
      </c>
      <c r="B35" s="112" t="s">
        <v>3168</v>
      </c>
      <c r="C35" s="16" t="s">
        <v>33</v>
      </c>
      <c r="D35" s="4" t="s">
        <v>30</v>
      </c>
      <c r="E35" s="11">
        <v>50</v>
      </c>
      <c r="F35" s="3"/>
      <c r="G35" s="3"/>
      <c r="H35" s="3"/>
    </row>
    <row r="36" spans="1:8">
      <c r="A36" s="185" t="s">
        <v>2405</v>
      </c>
      <c r="B36" s="112" t="s">
        <v>1628</v>
      </c>
      <c r="C36" s="16" t="s">
        <v>34</v>
      </c>
      <c r="D36" s="4" t="s">
        <v>30</v>
      </c>
      <c r="E36" s="11">
        <v>50</v>
      </c>
      <c r="F36" s="3"/>
      <c r="G36" s="3"/>
      <c r="H36" s="3"/>
    </row>
    <row r="37" spans="1:8">
      <c r="A37" s="185" t="s">
        <v>2406</v>
      </c>
      <c r="B37" s="113" t="s">
        <v>1442</v>
      </c>
      <c r="C37" s="16" t="s">
        <v>35</v>
      </c>
      <c r="D37" s="4" t="s">
        <v>30</v>
      </c>
      <c r="E37" s="11">
        <v>200</v>
      </c>
      <c r="F37" s="3"/>
      <c r="G37" s="3"/>
      <c r="H37" s="3"/>
    </row>
    <row r="38" spans="1:8">
      <c r="A38" s="185" t="s">
        <v>2407</v>
      </c>
      <c r="B38" s="166" t="s">
        <v>1447</v>
      </c>
      <c r="C38" s="27" t="s">
        <v>36</v>
      </c>
      <c r="D38" s="4" t="s">
        <v>30</v>
      </c>
      <c r="E38" s="11">
        <v>70</v>
      </c>
      <c r="F38" s="3"/>
      <c r="G38" s="3"/>
      <c r="H38" s="3"/>
    </row>
    <row r="39" spans="1:8">
      <c r="A39" s="185" t="s">
        <v>2408</v>
      </c>
      <c r="B39" s="166" t="s">
        <v>1448</v>
      </c>
      <c r="C39" s="27" t="s">
        <v>37</v>
      </c>
      <c r="D39" s="4" t="s">
        <v>30</v>
      </c>
      <c r="E39" s="11">
        <v>90</v>
      </c>
      <c r="F39" s="3"/>
      <c r="G39" s="3"/>
      <c r="H39" s="3"/>
    </row>
    <row r="40" spans="1:8">
      <c r="A40" s="185" t="s">
        <v>2409</v>
      </c>
      <c r="B40" s="166" t="s">
        <v>1525</v>
      </c>
      <c r="C40" s="16" t="s">
        <v>38</v>
      </c>
      <c r="D40" s="4" t="s">
        <v>30</v>
      </c>
      <c r="E40" s="11">
        <v>90</v>
      </c>
      <c r="F40" s="3"/>
      <c r="G40" s="3"/>
      <c r="H40" s="3"/>
    </row>
    <row r="41" spans="1:8">
      <c r="A41" s="185" t="s">
        <v>2410</v>
      </c>
      <c r="B41" s="166" t="s">
        <v>1528</v>
      </c>
      <c r="C41" s="16" t="s">
        <v>39</v>
      </c>
      <c r="D41" s="4" t="s">
        <v>30</v>
      </c>
      <c r="E41" s="11">
        <v>100</v>
      </c>
      <c r="F41" s="3"/>
      <c r="G41" s="3"/>
      <c r="H41" s="3"/>
    </row>
    <row r="42" spans="1:8">
      <c r="A42" s="185" t="s">
        <v>2411</v>
      </c>
      <c r="B42" s="166" t="s">
        <v>1529</v>
      </c>
      <c r="C42" s="16" t="s">
        <v>40</v>
      </c>
      <c r="D42" s="4" t="s">
        <v>30</v>
      </c>
      <c r="E42" s="11">
        <v>100</v>
      </c>
      <c r="F42" s="3"/>
      <c r="G42" s="3"/>
      <c r="H42" s="3"/>
    </row>
    <row r="43" spans="1:8" ht="31.2">
      <c r="A43" s="185" t="s">
        <v>2412</v>
      </c>
      <c r="B43" s="166" t="s">
        <v>3169</v>
      </c>
      <c r="C43" s="16" t="s">
        <v>41</v>
      </c>
      <c r="D43" s="4" t="s">
        <v>30</v>
      </c>
      <c r="E43" s="11">
        <v>180</v>
      </c>
      <c r="F43" s="3"/>
      <c r="G43" s="3"/>
      <c r="H43" s="3"/>
    </row>
    <row r="44" spans="1:8">
      <c r="A44" s="185" t="s">
        <v>2413</v>
      </c>
      <c r="B44" s="166" t="s">
        <v>1526</v>
      </c>
      <c r="C44" s="16" t="s">
        <v>42</v>
      </c>
      <c r="D44" s="4" t="s">
        <v>30</v>
      </c>
      <c r="E44" s="11">
        <v>90</v>
      </c>
      <c r="F44" s="3"/>
      <c r="G44" s="3"/>
      <c r="H44" s="3"/>
    </row>
    <row r="45" spans="1:8">
      <c r="A45" s="185" t="s">
        <v>2414</v>
      </c>
      <c r="B45" s="114" t="s">
        <v>1443</v>
      </c>
      <c r="C45" s="16" t="s">
        <v>43</v>
      </c>
      <c r="D45" s="4" t="s">
        <v>30</v>
      </c>
      <c r="E45" s="11">
        <v>150</v>
      </c>
      <c r="F45" s="3"/>
      <c r="G45" s="3"/>
      <c r="H45" s="3"/>
    </row>
    <row r="46" spans="1:8" ht="31.2">
      <c r="A46" s="185" t="s">
        <v>2415</v>
      </c>
      <c r="B46" s="118" t="s">
        <v>3170</v>
      </c>
      <c r="C46" s="65" t="s">
        <v>44</v>
      </c>
      <c r="D46" s="27"/>
      <c r="E46" s="11">
        <v>450</v>
      </c>
      <c r="F46" s="3"/>
      <c r="G46" s="3"/>
      <c r="H46" s="3"/>
    </row>
    <row r="47" spans="1:8">
      <c r="A47" s="185" t="s">
        <v>3514</v>
      </c>
      <c r="B47" s="4" t="s">
        <v>1445</v>
      </c>
      <c r="C47" s="16" t="s">
        <v>45</v>
      </c>
      <c r="D47" s="4" t="s">
        <v>30</v>
      </c>
      <c r="E47" s="11">
        <v>150</v>
      </c>
      <c r="F47" s="3"/>
      <c r="G47" s="3"/>
      <c r="H47" s="3"/>
    </row>
    <row r="48" spans="1:8">
      <c r="A48" s="185" t="s">
        <v>3515</v>
      </c>
      <c r="B48" s="114" t="s">
        <v>3171</v>
      </c>
      <c r="C48" s="27" t="s">
        <v>46</v>
      </c>
      <c r="D48" s="27"/>
      <c r="E48" s="11">
        <v>100</v>
      </c>
      <c r="F48" s="3"/>
      <c r="G48" s="3"/>
      <c r="H48" s="3"/>
    </row>
    <row r="49" spans="1:8" s="10" customFormat="1">
      <c r="A49" s="186">
        <v>2</v>
      </c>
      <c r="B49" s="59"/>
      <c r="C49" s="62" t="s">
        <v>47</v>
      </c>
      <c r="D49" s="66"/>
      <c r="E49" s="23"/>
      <c r="F49" s="14"/>
      <c r="G49" s="15"/>
      <c r="H49" s="9"/>
    </row>
    <row r="50" spans="1:8" ht="31.2">
      <c r="A50" s="187" t="s">
        <v>48</v>
      </c>
      <c r="B50" s="96" t="s">
        <v>1472</v>
      </c>
      <c r="C50" s="16" t="s">
        <v>49</v>
      </c>
      <c r="D50" s="4"/>
      <c r="E50" s="11">
        <v>50</v>
      </c>
      <c r="F50" s="3"/>
      <c r="G50" s="3"/>
      <c r="H50" s="3"/>
    </row>
    <row r="51" spans="1:8">
      <c r="A51" s="187" t="s">
        <v>50</v>
      </c>
      <c r="B51" s="110" t="s">
        <v>3159</v>
      </c>
      <c r="C51" s="16" t="s">
        <v>51</v>
      </c>
      <c r="D51" s="4"/>
      <c r="E51" s="11"/>
      <c r="F51" s="3"/>
      <c r="G51" s="3"/>
      <c r="H51" s="3"/>
    </row>
    <row r="52" spans="1:8">
      <c r="A52" s="187" t="s">
        <v>2482</v>
      </c>
      <c r="B52" s="110" t="s">
        <v>3159</v>
      </c>
      <c r="C52" s="16" t="s">
        <v>52</v>
      </c>
      <c r="D52" s="4"/>
      <c r="E52" s="11">
        <f>1850*1.1+15</f>
        <v>2050</v>
      </c>
      <c r="F52" s="3"/>
      <c r="G52" s="3"/>
      <c r="H52" s="3"/>
    </row>
    <row r="53" spans="1:8">
      <c r="A53" s="187" t="s">
        <v>2483</v>
      </c>
      <c r="B53" s="110" t="s">
        <v>3159</v>
      </c>
      <c r="C53" s="16" t="s">
        <v>53</v>
      </c>
      <c r="D53" s="4"/>
      <c r="E53" s="11">
        <f>2250*1.1-25</f>
        <v>2450</v>
      </c>
      <c r="F53" s="3"/>
      <c r="G53" s="3"/>
      <c r="H53" s="3"/>
    </row>
    <row r="54" spans="1:8" ht="62.4">
      <c r="A54" s="187" t="s">
        <v>2484</v>
      </c>
      <c r="B54" s="110" t="s">
        <v>3159</v>
      </c>
      <c r="C54" s="67" t="s">
        <v>54</v>
      </c>
      <c r="D54" s="4"/>
      <c r="E54" s="11">
        <f>2950*1.1+5</f>
        <v>3250.0000000000005</v>
      </c>
      <c r="F54" s="3"/>
      <c r="G54" s="3"/>
      <c r="H54" s="3"/>
    </row>
    <row r="55" spans="1:8" ht="48" customHeight="1">
      <c r="A55" s="187" t="s">
        <v>55</v>
      </c>
      <c r="B55" s="110" t="s">
        <v>3159</v>
      </c>
      <c r="C55" s="16" t="s">
        <v>3505</v>
      </c>
      <c r="D55" s="4"/>
      <c r="E55" s="11"/>
      <c r="F55" s="3"/>
      <c r="G55" s="3"/>
      <c r="H55" s="3"/>
    </row>
    <row r="56" spans="1:8">
      <c r="A56" s="187" t="s">
        <v>3507</v>
      </c>
      <c r="B56" s="110" t="s">
        <v>3159</v>
      </c>
      <c r="C56" s="16" t="s">
        <v>3506</v>
      </c>
      <c r="D56" s="4"/>
      <c r="E56" s="11">
        <v>1450</v>
      </c>
      <c r="F56" s="3"/>
      <c r="G56" s="3"/>
      <c r="H56" s="3"/>
    </row>
    <row r="57" spans="1:8">
      <c r="A57" s="187" t="s">
        <v>3508</v>
      </c>
      <c r="B57" s="110" t="s">
        <v>3159</v>
      </c>
      <c r="C57" s="16" t="s">
        <v>53</v>
      </c>
      <c r="D57" s="4"/>
      <c r="E57" s="11">
        <v>1850</v>
      </c>
      <c r="F57" s="3"/>
      <c r="G57" s="3"/>
      <c r="H57" s="3"/>
    </row>
    <row r="58" spans="1:8" ht="31.2">
      <c r="A58" s="187" t="s">
        <v>57</v>
      </c>
      <c r="B58" s="110" t="s">
        <v>3159</v>
      </c>
      <c r="C58" s="16" t="s">
        <v>3509</v>
      </c>
      <c r="D58" s="4"/>
      <c r="E58" s="11"/>
      <c r="F58" s="3"/>
      <c r="G58" s="3"/>
      <c r="H58" s="3"/>
    </row>
    <row r="59" spans="1:8">
      <c r="A59" s="187" t="s">
        <v>2485</v>
      </c>
      <c r="B59" s="110" t="s">
        <v>3159</v>
      </c>
      <c r="C59" s="16" t="s">
        <v>3506</v>
      </c>
      <c r="D59" s="4"/>
      <c r="E59" s="11">
        <f>1850*1.1+15</f>
        <v>2050</v>
      </c>
      <c r="F59" s="3"/>
      <c r="G59" s="3"/>
      <c r="H59" s="3"/>
    </row>
    <row r="60" spans="1:8">
      <c r="A60" s="187" t="s">
        <v>2486</v>
      </c>
      <c r="B60" s="110" t="s">
        <v>3159</v>
      </c>
      <c r="C60" s="16" t="s">
        <v>53</v>
      </c>
      <c r="D60" s="4"/>
      <c r="E60" s="11">
        <f>2250*1.1-25</f>
        <v>2450</v>
      </c>
      <c r="F60" s="3"/>
      <c r="G60" s="3"/>
      <c r="H60" s="3"/>
    </row>
    <row r="61" spans="1:8" ht="31.2">
      <c r="A61" s="187" t="s">
        <v>61</v>
      </c>
      <c r="B61" s="110" t="s">
        <v>3159</v>
      </c>
      <c r="C61" s="16" t="s">
        <v>3510</v>
      </c>
      <c r="D61" s="4"/>
      <c r="E61" s="11">
        <v>600</v>
      </c>
      <c r="F61" s="3"/>
      <c r="G61" s="3"/>
      <c r="H61" s="3"/>
    </row>
    <row r="62" spans="1:8" ht="31.2">
      <c r="A62" s="187" t="s">
        <v>63</v>
      </c>
      <c r="B62" s="110" t="s">
        <v>3159</v>
      </c>
      <c r="C62" s="17" t="s">
        <v>3478</v>
      </c>
      <c r="D62" s="4"/>
      <c r="E62" s="11"/>
      <c r="F62" s="3"/>
      <c r="G62" s="3"/>
      <c r="H62" s="3"/>
    </row>
    <row r="63" spans="1:8" ht="46.8">
      <c r="A63" s="187" t="s">
        <v>3516</v>
      </c>
      <c r="B63" s="110" t="s">
        <v>3159</v>
      </c>
      <c r="C63" s="16" t="s">
        <v>58</v>
      </c>
      <c r="D63" s="4"/>
      <c r="E63" s="11">
        <f>2500*1.1</f>
        <v>2750</v>
      </c>
      <c r="F63" s="3"/>
      <c r="G63" s="3"/>
      <c r="H63" s="3"/>
    </row>
    <row r="64" spans="1:8" ht="31.2">
      <c r="A64" s="187" t="s">
        <v>3517</v>
      </c>
      <c r="B64" s="110" t="s">
        <v>3159</v>
      </c>
      <c r="C64" s="16" t="s">
        <v>59</v>
      </c>
      <c r="D64" s="4"/>
      <c r="E64" s="11">
        <f>1250*1.1-25</f>
        <v>1350</v>
      </c>
      <c r="F64" s="3"/>
      <c r="G64" s="3"/>
      <c r="H64" s="3"/>
    </row>
    <row r="65" spans="1:9" ht="31.5" customHeight="1">
      <c r="A65" s="187" t="s">
        <v>3518</v>
      </c>
      <c r="B65" s="110" t="s">
        <v>3159</v>
      </c>
      <c r="C65" s="16" t="s">
        <v>60</v>
      </c>
      <c r="D65" s="4"/>
      <c r="E65" s="11">
        <f>1250*1.1-25</f>
        <v>1350</v>
      </c>
      <c r="F65" s="3"/>
      <c r="G65" s="3"/>
      <c r="H65" s="3"/>
    </row>
    <row r="66" spans="1:9">
      <c r="A66" s="187" t="s">
        <v>65</v>
      </c>
      <c r="B66" s="110" t="s">
        <v>3172</v>
      </c>
      <c r="C66" s="16" t="s">
        <v>62</v>
      </c>
      <c r="D66" s="18"/>
      <c r="E66" s="11">
        <f>700*1.1-20</f>
        <v>750.00000000000011</v>
      </c>
      <c r="F66" s="3"/>
      <c r="G66" s="3"/>
      <c r="H66" s="3"/>
    </row>
    <row r="67" spans="1:9" ht="78">
      <c r="A67" s="187" t="s">
        <v>66</v>
      </c>
      <c r="B67" s="110" t="s">
        <v>3159</v>
      </c>
      <c r="C67" s="68" t="s">
        <v>64</v>
      </c>
      <c r="D67" s="18"/>
      <c r="E67" s="11">
        <f>1900*1.1+10</f>
        <v>2100</v>
      </c>
      <c r="F67" s="3"/>
      <c r="G67" s="3"/>
      <c r="H67" s="3"/>
    </row>
    <row r="68" spans="1:9" ht="31.2">
      <c r="A68" s="187" t="s">
        <v>67</v>
      </c>
      <c r="B68" s="110" t="s">
        <v>3159</v>
      </c>
      <c r="C68" s="16" t="s">
        <v>3152</v>
      </c>
      <c r="D68" s="4"/>
      <c r="E68" s="11"/>
      <c r="F68" s="3"/>
      <c r="G68" s="3"/>
      <c r="H68" s="3"/>
    </row>
    <row r="69" spans="1:9">
      <c r="A69" s="187" t="s">
        <v>3154</v>
      </c>
      <c r="B69" s="110" t="s">
        <v>3159</v>
      </c>
      <c r="C69" s="106" t="s">
        <v>3148</v>
      </c>
      <c r="D69" s="4"/>
      <c r="E69" s="11">
        <v>2450</v>
      </c>
      <c r="F69" s="3"/>
      <c r="G69" s="3"/>
      <c r="H69" s="3"/>
    </row>
    <row r="70" spans="1:9">
      <c r="A70" s="187" t="s">
        <v>3155</v>
      </c>
      <c r="B70" s="110" t="s">
        <v>3159</v>
      </c>
      <c r="C70" s="106" t="s">
        <v>3149</v>
      </c>
      <c r="D70" s="4"/>
      <c r="E70" s="11">
        <v>2550</v>
      </c>
      <c r="F70" s="3"/>
      <c r="G70" s="3"/>
      <c r="H70" s="3"/>
    </row>
    <row r="71" spans="1:9" ht="31.2">
      <c r="A71" s="187" t="s">
        <v>3156</v>
      </c>
      <c r="B71" s="110" t="s">
        <v>3159</v>
      </c>
      <c r="C71" s="106" t="s">
        <v>3153</v>
      </c>
      <c r="D71" s="4"/>
      <c r="E71" s="11">
        <v>2700</v>
      </c>
      <c r="F71" s="3"/>
      <c r="G71" s="3"/>
      <c r="H71" s="3"/>
      <c r="I71" s="3">
        <v>3250</v>
      </c>
    </row>
    <row r="72" spans="1:9" ht="31.2">
      <c r="A72" s="187" t="s">
        <v>68</v>
      </c>
      <c r="B72" s="110" t="s">
        <v>3159</v>
      </c>
      <c r="C72" s="16" t="s">
        <v>3150</v>
      </c>
      <c r="D72" s="4"/>
      <c r="E72" s="11"/>
      <c r="F72" s="3"/>
      <c r="G72" s="3"/>
      <c r="H72" s="3"/>
    </row>
    <row r="73" spans="1:9">
      <c r="A73" s="187" t="s">
        <v>3519</v>
      </c>
      <c r="B73" s="110" t="s">
        <v>3159</v>
      </c>
      <c r="C73" s="106" t="s">
        <v>3148</v>
      </c>
      <c r="D73" s="4"/>
      <c r="E73" s="11">
        <v>1850</v>
      </c>
      <c r="F73" s="3"/>
      <c r="G73" s="3"/>
      <c r="H73" s="3"/>
    </row>
    <row r="74" spans="1:9">
      <c r="A74" s="187" t="s">
        <v>3520</v>
      </c>
      <c r="B74" s="110" t="s">
        <v>3159</v>
      </c>
      <c r="C74" s="106" t="s">
        <v>3149</v>
      </c>
      <c r="D74" s="4"/>
      <c r="E74" s="11">
        <v>1950</v>
      </c>
      <c r="F74" s="3"/>
      <c r="G74" s="3"/>
      <c r="H74" s="3"/>
    </row>
    <row r="75" spans="1:9" ht="31.2">
      <c r="A75" s="187" t="s">
        <v>3521</v>
      </c>
      <c r="B75" s="110" t="s">
        <v>3159</v>
      </c>
      <c r="C75" s="106" t="s">
        <v>3153</v>
      </c>
      <c r="D75" s="4"/>
      <c r="E75" s="11">
        <v>2100</v>
      </c>
      <c r="F75" s="3"/>
      <c r="G75" s="3"/>
      <c r="H75" s="3"/>
      <c r="I75" s="3">
        <v>2650</v>
      </c>
    </row>
    <row r="76" spans="1:9" ht="31.2">
      <c r="A76" s="187" t="s">
        <v>69</v>
      </c>
      <c r="B76" s="110" t="s">
        <v>3159</v>
      </c>
      <c r="C76" s="16" t="s">
        <v>3151</v>
      </c>
      <c r="D76" s="4"/>
      <c r="E76" s="11"/>
      <c r="F76" s="3"/>
      <c r="G76" s="3"/>
      <c r="H76" s="3"/>
    </row>
    <row r="77" spans="1:9">
      <c r="A77" s="187" t="s">
        <v>3522</v>
      </c>
      <c r="B77" s="110" t="s">
        <v>3159</v>
      </c>
      <c r="C77" s="106" t="s">
        <v>3148</v>
      </c>
      <c r="D77" s="4"/>
      <c r="E77" s="11">
        <v>1200</v>
      </c>
      <c r="F77" s="3"/>
      <c r="G77" s="3"/>
      <c r="H77" s="3"/>
    </row>
    <row r="78" spans="1:9">
      <c r="A78" s="187" t="s">
        <v>3523</v>
      </c>
      <c r="B78" s="110" t="s">
        <v>3159</v>
      </c>
      <c r="C78" s="106" t="s">
        <v>3149</v>
      </c>
      <c r="D78" s="4"/>
      <c r="E78" s="11">
        <v>1300</v>
      </c>
      <c r="F78" s="3"/>
      <c r="G78" s="3"/>
      <c r="H78" s="3"/>
    </row>
    <row r="79" spans="1:9" ht="31.2">
      <c r="A79" s="187" t="s">
        <v>3524</v>
      </c>
      <c r="B79" s="110" t="s">
        <v>3159</v>
      </c>
      <c r="C79" s="106" t="s">
        <v>3153</v>
      </c>
      <c r="D79" s="4"/>
      <c r="E79" s="11">
        <v>1450</v>
      </c>
      <c r="F79" s="3"/>
      <c r="G79" s="3"/>
      <c r="H79" s="3"/>
      <c r="I79" s="3">
        <v>2000</v>
      </c>
    </row>
    <row r="80" spans="1:9" ht="31.2">
      <c r="A80" s="187" t="s">
        <v>70</v>
      </c>
      <c r="B80" s="110" t="s">
        <v>3159</v>
      </c>
      <c r="C80" s="16" t="s">
        <v>71</v>
      </c>
      <c r="D80" s="4"/>
      <c r="E80" s="11">
        <v>2000</v>
      </c>
      <c r="F80" s="3"/>
      <c r="G80" s="3"/>
      <c r="H80" s="3"/>
    </row>
    <row r="81" spans="1:8" ht="46.8">
      <c r="A81" s="187" t="s">
        <v>72</v>
      </c>
      <c r="B81" s="110" t="s">
        <v>3159</v>
      </c>
      <c r="C81" s="19" t="s">
        <v>73</v>
      </c>
      <c r="D81" s="4"/>
      <c r="E81" s="11">
        <f>900*1.1+10</f>
        <v>1000.0000000000001</v>
      </c>
      <c r="F81" s="3"/>
      <c r="G81" s="3"/>
      <c r="H81" s="3"/>
    </row>
    <row r="82" spans="1:8" ht="46.8">
      <c r="A82" s="187" t="s">
        <v>74</v>
      </c>
      <c r="B82" s="110" t="s">
        <v>3159</v>
      </c>
      <c r="C82" s="16" t="s">
        <v>75</v>
      </c>
      <c r="D82" s="4"/>
      <c r="E82" s="11">
        <f>2000*1.1</f>
        <v>2200</v>
      </c>
      <c r="F82" s="3"/>
      <c r="G82" s="3"/>
      <c r="H82" s="3"/>
    </row>
    <row r="83" spans="1:8" ht="49.5" customHeight="1">
      <c r="A83" s="187" t="s">
        <v>76</v>
      </c>
      <c r="B83" s="110" t="s">
        <v>3159</v>
      </c>
      <c r="C83" s="16" t="s">
        <v>77</v>
      </c>
      <c r="D83" s="4"/>
      <c r="E83" s="11">
        <v>3350</v>
      </c>
      <c r="F83" s="3"/>
      <c r="G83" s="3"/>
      <c r="H83" s="3"/>
    </row>
    <row r="84" spans="1:8" ht="31.2">
      <c r="A84" s="187" t="s">
        <v>78</v>
      </c>
      <c r="B84" s="166"/>
      <c r="C84" s="20" t="s">
        <v>2334</v>
      </c>
      <c r="D84" s="4"/>
      <c r="E84" s="11"/>
      <c r="F84" s="3"/>
      <c r="G84" s="3"/>
      <c r="H84" s="3"/>
    </row>
    <row r="85" spans="1:8" ht="31.2">
      <c r="A85" s="187" t="s">
        <v>3525</v>
      </c>
      <c r="B85" s="110" t="s">
        <v>3159</v>
      </c>
      <c r="C85" s="16" t="s">
        <v>2335</v>
      </c>
      <c r="D85" s="105"/>
      <c r="E85" s="11">
        <f>1300*1.1+20</f>
        <v>1450.0000000000002</v>
      </c>
      <c r="F85" s="3"/>
      <c r="G85" s="3"/>
      <c r="H85" s="3"/>
    </row>
    <row r="86" spans="1:8" ht="47.4">
      <c r="A86" s="187" t="s">
        <v>3526</v>
      </c>
      <c r="B86" s="110" t="s">
        <v>3159</v>
      </c>
      <c r="C86" s="16" t="s">
        <v>2336</v>
      </c>
      <c r="D86" s="105"/>
      <c r="E86" s="11">
        <f>1500*1.1</f>
        <v>1650.0000000000002</v>
      </c>
      <c r="F86" s="3"/>
      <c r="G86" s="3"/>
      <c r="H86" s="3"/>
    </row>
    <row r="87" spans="1:8" ht="48">
      <c r="A87" s="187" t="s">
        <v>3527</v>
      </c>
      <c r="B87" s="110" t="s">
        <v>3159</v>
      </c>
      <c r="C87" s="16" t="s">
        <v>2337</v>
      </c>
      <c r="D87" s="105"/>
      <c r="E87" s="11">
        <f>1500*1.1</f>
        <v>1650.0000000000002</v>
      </c>
      <c r="F87" s="3"/>
      <c r="G87" s="3"/>
      <c r="H87" s="3"/>
    </row>
    <row r="88" spans="1:8" ht="47.4">
      <c r="A88" s="187" t="s">
        <v>3528</v>
      </c>
      <c r="B88" s="110" t="s">
        <v>3159</v>
      </c>
      <c r="C88" s="16" t="s">
        <v>2338</v>
      </c>
      <c r="D88" s="105"/>
      <c r="E88" s="11">
        <f>1850*1.1+115</f>
        <v>2150</v>
      </c>
      <c r="F88" s="3"/>
      <c r="G88" s="3"/>
      <c r="H88" s="3"/>
    </row>
    <row r="89" spans="1:8" ht="48">
      <c r="A89" s="187" t="s">
        <v>3529</v>
      </c>
      <c r="B89" s="110" t="s">
        <v>3159</v>
      </c>
      <c r="C89" s="16" t="s">
        <v>2339</v>
      </c>
      <c r="D89" s="105"/>
      <c r="E89" s="11">
        <f>1850*1.1+115</f>
        <v>2150</v>
      </c>
      <c r="F89" s="3"/>
      <c r="G89" s="3"/>
      <c r="H89" s="3"/>
    </row>
    <row r="90" spans="1:8" ht="63.6">
      <c r="A90" s="187" t="s">
        <v>3530</v>
      </c>
      <c r="B90" s="110" t="s">
        <v>3159</v>
      </c>
      <c r="C90" s="16" t="s">
        <v>2340</v>
      </c>
      <c r="D90" s="105"/>
      <c r="E90" s="11">
        <f>1100*1.1-10</f>
        <v>1200</v>
      </c>
      <c r="F90" s="3"/>
      <c r="G90" s="3"/>
      <c r="H90" s="3"/>
    </row>
    <row r="91" spans="1:8" ht="31.2">
      <c r="A91" s="187" t="s">
        <v>3648</v>
      </c>
      <c r="B91" s="110" t="s">
        <v>3159</v>
      </c>
      <c r="C91" s="16" t="s">
        <v>3649</v>
      </c>
      <c r="D91" s="105"/>
      <c r="E91" s="11">
        <v>1700</v>
      </c>
      <c r="F91" s="3"/>
      <c r="G91" s="3"/>
      <c r="H91" s="3"/>
    </row>
    <row r="92" spans="1:8" ht="62.4">
      <c r="A92" s="187" t="s">
        <v>79</v>
      </c>
      <c r="B92" s="110" t="s">
        <v>3159</v>
      </c>
      <c r="C92" s="19" t="s">
        <v>80</v>
      </c>
      <c r="D92" s="4"/>
      <c r="E92" s="11">
        <f>200+100</f>
        <v>300</v>
      </c>
      <c r="F92" s="3"/>
      <c r="G92" s="3"/>
      <c r="H92" s="3"/>
    </row>
    <row r="93" spans="1:8" ht="31.2">
      <c r="A93" s="187" t="s">
        <v>81</v>
      </c>
      <c r="B93" s="110" t="s">
        <v>3159</v>
      </c>
      <c r="C93" s="16" t="s">
        <v>2341</v>
      </c>
      <c r="D93" s="4"/>
      <c r="E93" s="11">
        <f>2350*1.1-35</f>
        <v>2550</v>
      </c>
      <c r="F93" s="3"/>
      <c r="G93" s="3"/>
      <c r="H93" s="3"/>
    </row>
    <row r="94" spans="1:8" ht="62.4">
      <c r="A94" s="187" t="s">
        <v>82</v>
      </c>
      <c r="B94" s="110" t="s">
        <v>3162</v>
      </c>
      <c r="C94" s="19" t="s">
        <v>83</v>
      </c>
      <c r="D94" s="4"/>
      <c r="E94" s="11">
        <f>1650*1.1-15</f>
        <v>1800.0000000000002</v>
      </c>
      <c r="F94" s="3"/>
      <c r="G94" s="3"/>
      <c r="H94" s="3"/>
    </row>
    <row r="95" spans="1:8" ht="62.4">
      <c r="A95" s="187" t="s">
        <v>84</v>
      </c>
      <c r="B95" s="110" t="s">
        <v>3159</v>
      </c>
      <c r="C95" s="16" t="s">
        <v>85</v>
      </c>
      <c r="D95" s="4"/>
      <c r="E95" s="11">
        <f>850*1.1+15</f>
        <v>950.00000000000011</v>
      </c>
      <c r="F95" s="3"/>
      <c r="G95" s="3"/>
      <c r="H95" s="3"/>
    </row>
    <row r="96" spans="1:8" ht="31.2">
      <c r="A96" s="187" t="s">
        <v>86</v>
      </c>
      <c r="B96" s="110" t="s">
        <v>3159</v>
      </c>
      <c r="C96" s="16" t="s">
        <v>1721</v>
      </c>
      <c r="D96" s="4"/>
      <c r="E96" s="11">
        <v>60</v>
      </c>
      <c r="F96" s="3"/>
      <c r="G96" s="3"/>
      <c r="H96" s="3"/>
    </row>
    <row r="97" spans="1:8" ht="31.2">
      <c r="A97" s="187" t="s">
        <v>87</v>
      </c>
      <c r="B97" s="110" t="s">
        <v>3159</v>
      </c>
      <c r="C97" s="16" t="s">
        <v>1722</v>
      </c>
      <c r="D97" s="4"/>
      <c r="E97" s="11">
        <v>55</v>
      </c>
      <c r="F97" s="3"/>
      <c r="G97" s="3"/>
      <c r="H97" s="3"/>
    </row>
    <row r="98" spans="1:8" ht="31.2">
      <c r="A98" s="187" t="s">
        <v>88</v>
      </c>
      <c r="B98" s="110" t="s">
        <v>3159</v>
      </c>
      <c r="C98" s="16" t="s">
        <v>1723</v>
      </c>
      <c r="D98" s="4"/>
      <c r="E98" s="11">
        <v>50</v>
      </c>
      <c r="F98" s="3"/>
      <c r="G98" s="3"/>
      <c r="H98" s="3"/>
    </row>
    <row r="99" spans="1:8">
      <c r="A99" s="187" t="s">
        <v>89</v>
      </c>
      <c r="B99" s="110" t="s">
        <v>3159</v>
      </c>
      <c r="C99" s="16" t="s">
        <v>90</v>
      </c>
      <c r="D99" s="4"/>
      <c r="E99" s="11">
        <v>60</v>
      </c>
      <c r="F99" s="3"/>
      <c r="G99" s="3"/>
      <c r="H99" s="3"/>
    </row>
    <row r="100" spans="1:8">
      <c r="A100" s="187" t="s">
        <v>91</v>
      </c>
      <c r="B100" s="110" t="s">
        <v>3159</v>
      </c>
      <c r="C100" s="16" t="s">
        <v>92</v>
      </c>
      <c r="D100" s="4"/>
      <c r="E100" s="11">
        <v>55</v>
      </c>
      <c r="F100" s="3"/>
      <c r="G100" s="3"/>
      <c r="H100" s="3"/>
    </row>
    <row r="101" spans="1:8">
      <c r="A101" s="187" t="s">
        <v>93</v>
      </c>
      <c r="B101" s="110" t="s">
        <v>3159</v>
      </c>
      <c r="C101" s="16" t="s">
        <v>94</v>
      </c>
      <c r="D101" s="4"/>
      <c r="E101" s="11">
        <v>50</v>
      </c>
      <c r="F101" s="3"/>
      <c r="G101" s="3"/>
      <c r="H101" s="3"/>
    </row>
    <row r="102" spans="1:8" ht="109.2">
      <c r="A102" s="187" t="s">
        <v>95</v>
      </c>
      <c r="B102" s="110" t="s">
        <v>3159</v>
      </c>
      <c r="C102" s="16" t="s">
        <v>3650</v>
      </c>
      <c r="D102" s="4"/>
      <c r="E102" s="11">
        <v>3100</v>
      </c>
      <c r="F102" s="3"/>
      <c r="G102" s="3"/>
      <c r="H102" s="3"/>
    </row>
    <row r="103" spans="1:8" ht="109.2">
      <c r="A103" s="187" t="s">
        <v>98</v>
      </c>
      <c r="B103" s="110" t="s">
        <v>3159</v>
      </c>
      <c r="C103" s="17" t="s">
        <v>3657</v>
      </c>
      <c r="D103" s="4"/>
      <c r="E103" s="11">
        <v>3500</v>
      </c>
      <c r="F103" s="3"/>
      <c r="G103" s="3"/>
      <c r="H103" s="3"/>
    </row>
    <row r="104" spans="1:8" ht="124.8">
      <c r="A104" s="187" t="s">
        <v>100</v>
      </c>
      <c r="B104" s="110" t="s">
        <v>3159</v>
      </c>
      <c r="C104" s="16" t="s">
        <v>3656</v>
      </c>
      <c r="D104" s="4"/>
      <c r="E104" s="11">
        <v>650</v>
      </c>
      <c r="F104" s="3"/>
      <c r="G104" s="3"/>
      <c r="H104" s="3"/>
    </row>
    <row r="105" spans="1:8" ht="124.8">
      <c r="A105" s="187" t="s">
        <v>102</v>
      </c>
      <c r="B105" s="110" t="s">
        <v>3159</v>
      </c>
      <c r="C105" s="17" t="s">
        <v>3658</v>
      </c>
      <c r="D105" s="4"/>
      <c r="E105" s="11">
        <v>1100</v>
      </c>
      <c r="F105" s="3"/>
      <c r="G105" s="3"/>
      <c r="H105" s="3"/>
    </row>
    <row r="106" spans="1:8" ht="31.2">
      <c r="A106" s="187" t="s">
        <v>2377</v>
      </c>
      <c r="B106" s="184" t="s">
        <v>3170</v>
      </c>
      <c r="C106" s="64" t="s">
        <v>3653</v>
      </c>
      <c r="D106" s="27"/>
      <c r="E106" s="11">
        <v>700</v>
      </c>
      <c r="F106" s="3"/>
      <c r="G106" s="3"/>
      <c r="H106" s="3"/>
    </row>
    <row r="107" spans="1:8">
      <c r="A107" s="187" t="s">
        <v>2378</v>
      </c>
      <c r="B107" s="110" t="s">
        <v>3159</v>
      </c>
      <c r="C107" s="16" t="s">
        <v>96</v>
      </c>
      <c r="D107" s="4" t="s">
        <v>97</v>
      </c>
      <c r="E107" s="11">
        <v>50</v>
      </c>
      <c r="F107" s="3"/>
      <c r="G107" s="3"/>
      <c r="H107" s="3"/>
    </row>
    <row r="108" spans="1:8">
      <c r="A108" s="187" t="s">
        <v>2379</v>
      </c>
      <c r="B108" s="110" t="s">
        <v>3159</v>
      </c>
      <c r="C108" s="16" t="s">
        <v>99</v>
      </c>
      <c r="D108" s="4"/>
      <c r="E108" s="11">
        <v>500</v>
      </c>
      <c r="F108" s="3"/>
      <c r="G108" s="3"/>
      <c r="H108" s="3"/>
    </row>
    <row r="109" spans="1:8">
      <c r="A109" s="187" t="s">
        <v>2380</v>
      </c>
      <c r="B109" s="166"/>
      <c r="C109" s="16" t="s">
        <v>101</v>
      </c>
      <c r="D109" s="4"/>
      <c r="E109" s="11">
        <f>200+50</f>
        <v>250</v>
      </c>
      <c r="F109" s="3"/>
      <c r="G109" s="3"/>
      <c r="H109" s="3"/>
    </row>
    <row r="110" spans="1:8">
      <c r="A110" s="187" t="s">
        <v>2416</v>
      </c>
      <c r="B110" s="110" t="s">
        <v>3159</v>
      </c>
      <c r="C110" s="16" t="s">
        <v>103</v>
      </c>
      <c r="D110" s="4"/>
      <c r="E110" s="11">
        <f>20+5</f>
        <v>25</v>
      </c>
      <c r="F110" s="3"/>
      <c r="G110" s="3"/>
      <c r="H110" s="3"/>
    </row>
    <row r="111" spans="1:8">
      <c r="A111" s="187" t="s">
        <v>2417</v>
      </c>
      <c r="B111" s="110" t="s">
        <v>3159</v>
      </c>
      <c r="C111" s="16" t="s">
        <v>104</v>
      </c>
      <c r="D111" s="4"/>
      <c r="E111" s="11">
        <f>60+5</f>
        <v>65</v>
      </c>
      <c r="F111" s="3"/>
      <c r="G111" s="3"/>
      <c r="H111" s="3"/>
    </row>
    <row r="112" spans="1:8" ht="31.2">
      <c r="A112" s="187" t="s">
        <v>2418</v>
      </c>
      <c r="B112" s="110" t="s">
        <v>3159</v>
      </c>
      <c r="C112" s="16" t="s">
        <v>105</v>
      </c>
      <c r="D112" s="4"/>
      <c r="E112" s="11">
        <f>100+50</f>
        <v>150</v>
      </c>
      <c r="F112" s="3"/>
      <c r="G112" s="3"/>
      <c r="H112" s="3"/>
    </row>
    <row r="113" spans="1:8">
      <c r="A113" s="187" t="s">
        <v>2419</v>
      </c>
      <c r="B113" s="166"/>
      <c r="C113" s="16" t="s">
        <v>106</v>
      </c>
      <c r="D113" s="4"/>
      <c r="E113" s="11">
        <f>100+50</f>
        <v>150</v>
      </c>
      <c r="F113" s="3"/>
      <c r="G113" s="3"/>
      <c r="H113" s="3"/>
    </row>
    <row r="114" spans="1:8" ht="31.2">
      <c r="A114" s="187"/>
      <c r="B114" s="96"/>
      <c r="C114" s="21" t="s">
        <v>107</v>
      </c>
      <c r="D114" s="4"/>
      <c r="E114" s="22"/>
      <c r="F114" s="11"/>
      <c r="G114" s="12"/>
      <c r="H114" s="13"/>
    </row>
    <row r="115" spans="1:8">
      <c r="A115" s="187" t="s">
        <v>2420</v>
      </c>
      <c r="B115" s="110" t="s">
        <v>3162</v>
      </c>
      <c r="C115" s="19" t="s">
        <v>108</v>
      </c>
      <c r="D115" s="4"/>
      <c r="E115" s="11">
        <f>300+300</f>
        <v>600</v>
      </c>
      <c r="F115" s="3"/>
      <c r="G115" s="3"/>
      <c r="H115" s="3"/>
    </row>
    <row r="116" spans="1:8">
      <c r="A116" s="187" t="s">
        <v>2421</v>
      </c>
      <c r="B116" s="110" t="s">
        <v>3162</v>
      </c>
      <c r="C116" s="19" t="s">
        <v>109</v>
      </c>
      <c r="D116" s="4"/>
      <c r="E116" s="11">
        <v>500</v>
      </c>
      <c r="F116" s="3"/>
      <c r="G116" s="3"/>
      <c r="H116" s="3"/>
    </row>
    <row r="117" spans="1:8" ht="31.2">
      <c r="A117" s="187" t="s">
        <v>2422</v>
      </c>
      <c r="B117" s="110" t="s">
        <v>3162</v>
      </c>
      <c r="C117" s="19" t="s">
        <v>110</v>
      </c>
      <c r="D117" s="4"/>
      <c r="E117" s="11">
        <v>500</v>
      </c>
      <c r="F117" s="3"/>
      <c r="G117" s="3"/>
      <c r="H117" s="3"/>
    </row>
    <row r="118" spans="1:8" ht="46.8">
      <c r="A118" s="187" t="s">
        <v>2423</v>
      </c>
      <c r="B118" s="110" t="s">
        <v>3162</v>
      </c>
      <c r="C118" s="19" t="s">
        <v>111</v>
      </c>
      <c r="D118" s="4"/>
      <c r="E118" s="11">
        <v>800</v>
      </c>
      <c r="F118" s="3"/>
      <c r="G118" s="3"/>
      <c r="H118" s="3"/>
    </row>
    <row r="119" spans="1:8" ht="46.8">
      <c r="A119" s="187" t="s">
        <v>2424</v>
      </c>
      <c r="B119" s="110" t="s">
        <v>3162</v>
      </c>
      <c r="C119" s="19" t="s">
        <v>112</v>
      </c>
      <c r="D119" s="4"/>
      <c r="E119" s="11">
        <v>1500</v>
      </c>
      <c r="F119" s="3"/>
      <c r="G119" s="3"/>
      <c r="H119" s="3"/>
    </row>
    <row r="120" spans="1:8" ht="92.25" customHeight="1">
      <c r="A120" s="187" t="s">
        <v>2425</v>
      </c>
      <c r="B120" s="110" t="s">
        <v>3159</v>
      </c>
      <c r="C120" s="19" t="s">
        <v>113</v>
      </c>
      <c r="D120" s="4"/>
      <c r="E120" s="11">
        <f>400+100</f>
        <v>500</v>
      </c>
      <c r="F120" s="3"/>
      <c r="G120" s="3"/>
      <c r="H120" s="3"/>
    </row>
    <row r="121" spans="1:8" ht="95.25" customHeight="1">
      <c r="A121" s="187" t="s">
        <v>2426</v>
      </c>
      <c r="B121" s="110" t="s">
        <v>3159</v>
      </c>
      <c r="C121" s="19" t="s">
        <v>1724</v>
      </c>
      <c r="D121" s="4"/>
      <c r="E121" s="11">
        <f>600+100</f>
        <v>700</v>
      </c>
      <c r="F121" s="3"/>
      <c r="G121" s="3"/>
      <c r="H121" s="3"/>
    </row>
    <row r="122" spans="1:8" ht="31.2">
      <c r="A122" s="187" t="s">
        <v>2427</v>
      </c>
      <c r="B122" s="110" t="s">
        <v>1436</v>
      </c>
      <c r="C122" s="19" t="s">
        <v>3157</v>
      </c>
      <c r="D122" s="4"/>
      <c r="E122" s="11">
        <v>1500</v>
      </c>
      <c r="F122" s="3"/>
      <c r="G122" s="3"/>
      <c r="H122" s="3"/>
    </row>
    <row r="123" spans="1:8" ht="36" customHeight="1">
      <c r="A123" s="187" t="s">
        <v>2428</v>
      </c>
      <c r="B123" s="110" t="s">
        <v>3162</v>
      </c>
      <c r="C123" s="19" t="s">
        <v>114</v>
      </c>
      <c r="D123" s="4"/>
      <c r="E123" s="11">
        <v>1700</v>
      </c>
      <c r="F123" s="3"/>
      <c r="G123" s="3"/>
      <c r="H123" s="3"/>
    </row>
    <row r="124" spans="1:8" ht="93.6">
      <c r="A124" s="187" t="s">
        <v>3531</v>
      </c>
      <c r="B124" s="166" t="s">
        <v>1435</v>
      </c>
      <c r="C124" s="19" t="s">
        <v>1725</v>
      </c>
      <c r="D124" s="4"/>
      <c r="E124" s="11">
        <f>1100+100</f>
        <v>1200</v>
      </c>
      <c r="F124" s="3"/>
      <c r="G124" s="3"/>
      <c r="H124" s="3"/>
    </row>
    <row r="125" spans="1:8" ht="31.2">
      <c r="A125" s="187" t="s">
        <v>3532</v>
      </c>
      <c r="B125" s="166" t="s">
        <v>1435</v>
      </c>
      <c r="C125" s="19" t="s">
        <v>115</v>
      </c>
      <c r="D125" s="4"/>
      <c r="E125" s="11">
        <f>650+100</f>
        <v>750</v>
      </c>
      <c r="F125" s="3"/>
      <c r="G125" s="3"/>
      <c r="H125" s="3"/>
    </row>
    <row r="126" spans="1:8" ht="78">
      <c r="A126" s="187" t="s">
        <v>3651</v>
      </c>
      <c r="B126" s="110" t="s">
        <v>3159</v>
      </c>
      <c r="C126" s="19" t="s">
        <v>116</v>
      </c>
      <c r="D126" s="4"/>
      <c r="E126" s="11">
        <f>1150+100</f>
        <v>1250</v>
      </c>
      <c r="F126" s="3"/>
      <c r="G126" s="3"/>
      <c r="H126" s="3"/>
    </row>
    <row r="127" spans="1:8" ht="46.8">
      <c r="A127" s="187" t="s">
        <v>3652</v>
      </c>
      <c r="B127" s="166" t="s">
        <v>1435</v>
      </c>
      <c r="C127" s="19" t="s">
        <v>117</v>
      </c>
      <c r="D127" s="4"/>
      <c r="E127" s="11">
        <f>800+100</f>
        <v>900</v>
      </c>
      <c r="F127" s="3"/>
      <c r="G127" s="3"/>
      <c r="H127" s="3"/>
    </row>
    <row r="128" spans="1:8" ht="34.5" customHeight="1">
      <c r="A128" s="187" t="s">
        <v>3654</v>
      </c>
      <c r="B128" s="110" t="s">
        <v>3159</v>
      </c>
      <c r="C128" s="19" t="s">
        <v>56</v>
      </c>
      <c r="D128" s="4"/>
      <c r="E128" s="11">
        <f>400+100</f>
        <v>500</v>
      </c>
      <c r="F128" s="3"/>
      <c r="G128" s="3"/>
      <c r="H128" s="3"/>
    </row>
    <row r="129" spans="1:8" ht="31.2">
      <c r="A129" s="187" t="s">
        <v>3655</v>
      </c>
      <c r="B129" s="110" t="s">
        <v>1479</v>
      </c>
      <c r="C129" s="19" t="s">
        <v>2363</v>
      </c>
      <c r="D129" s="4" t="s">
        <v>118</v>
      </c>
      <c r="E129" s="11">
        <v>3000</v>
      </c>
      <c r="F129" s="3"/>
      <c r="G129" s="3"/>
      <c r="H129" s="3"/>
    </row>
    <row r="130" spans="1:8" ht="31.2">
      <c r="A130" s="187" t="s">
        <v>3659</v>
      </c>
      <c r="B130" s="166" t="s">
        <v>1479</v>
      </c>
      <c r="C130" s="19" t="s">
        <v>2364</v>
      </c>
      <c r="D130" s="4" t="s">
        <v>118</v>
      </c>
      <c r="E130" s="11">
        <v>3200</v>
      </c>
      <c r="F130" s="3"/>
      <c r="G130" s="3"/>
      <c r="H130" s="3"/>
    </row>
    <row r="131" spans="1:8" s="10" customFormat="1">
      <c r="A131" s="186" t="s">
        <v>119</v>
      </c>
      <c r="B131" s="59"/>
      <c r="C131" s="62" t="s">
        <v>120</v>
      </c>
      <c r="D131" s="27"/>
      <c r="E131" s="23"/>
      <c r="F131" s="23"/>
      <c r="G131" s="24"/>
      <c r="H131" s="9"/>
    </row>
    <row r="132" spans="1:8">
      <c r="A132" s="187" t="s">
        <v>121</v>
      </c>
      <c r="B132" s="166" t="s">
        <v>1440</v>
      </c>
      <c r="C132" s="16" t="s">
        <v>122</v>
      </c>
      <c r="D132" s="4" t="s">
        <v>13</v>
      </c>
      <c r="E132" s="11">
        <v>1000</v>
      </c>
      <c r="F132" s="3"/>
      <c r="G132" s="3"/>
      <c r="H132" s="3"/>
    </row>
    <row r="133" spans="1:8">
      <c r="A133" s="187" t="s">
        <v>123</v>
      </c>
      <c r="B133" s="166" t="s">
        <v>1481</v>
      </c>
      <c r="C133" s="16" t="s">
        <v>124</v>
      </c>
      <c r="D133" s="4" t="s">
        <v>13</v>
      </c>
      <c r="E133" s="11">
        <v>900</v>
      </c>
      <c r="F133" s="3"/>
      <c r="G133" s="3"/>
      <c r="H133" s="3"/>
    </row>
    <row r="134" spans="1:8">
      <c r="A134" s="187" t="s">
        <v>2429</v>
      </c>
      <c r="B134" s="166" t="s">
        <v>1482</v>
      </c>
      <c r="C134" s="16" t="s">
        <v>125</v>
      </c>
      <c r="D134" s="4" t="s">
        <v>13</v>
      </c>
      <c r="E134" s="11">
        <f>700+100</f>
        <v>800</v>
      </c>
      <c r="F134" s="3"/>
      <c r="G134" s="3"/>
      <c r="H134" s="3"/>
    </row>
    <row r="135" spans="1:8">
      <c r="A135" s="187" t="s">
        <v>2430</v>
      </c>
      <c r="B135" s="166" t="s">
        <v>1483</v>
      </c>
      <c r="C135" s="16" t="s">
        <v>126</v>
      </c>
      <c r="D135" s="4" t="s">
        <v>13</v>
      </c>
      <c r="E135" s="11">
        <f>600+100</f>
        <v>700</v>
      </c>
      <c r="F135" s="3"/>
      <c r="G135" s="3"/>
      <c r="H135" s="3"/>
    </row>
    <row r="136" spans="1:8">
      <c r="A136" s="187" t="s">
        <v>2431</v>
      </c>
      <c r="B136" s="166" t="s">
        <v>1484</v>
      </c>
      <c r="C136" s="16" t="s">
        <v>127</v>
      </c>
      <c r="D136" s="4" t="s">
        <v>13</v>
      </c>
      <c r="E136" s="11">
        <f>700+100</f>
        <v>800</v>
      </c>
      <c r="F136" s="3"/>
      <c r="G136" s="3"/>
      <c r="H136" s="3"/>
    </row>
    <row r="137" spans="1:8">
      <c r="A137" s="187" t="s">
        <v>2432</v>
      </c>
      <c r="B137" s="166" t="s">
        <v>1485</v>
      </c>
      <c r="C137" s="16" t="s">
        <v>128</v>
      </c>
      <c r="D137" s="4" t="s">
        <v>13</v>
      </c>
      <c r="E137" s="11">
        <f>600+100</f>
        <v>700</v>
      </c>
      <c r="F137" s="3"/>
      <c r="G137" s="3"/>
      <c r="H137" s="3"/>
    </row>
    <row r="138" spans="1:8">
      <c r="A138" s="187" t="s">
        <v>2433</v>
      </c>
      <c r="B138" s="166" t="s">
        <v>1477</v>
      </c>
      <c r="C138" s="16" t="s">
        <v>129</v>
      </c>
      <c r="D138" s="4" t="s">
        <v>13</v>
      </c>
      <c r="E138" s="11">
        <v>800</v>
      </c>
      <c r="F138" s="3"/>
      <c r="G138" s="3"/>
      <c r="H138" s="3"/>
    </row>
    <row r="139" spans="1:8">
      <c r="A139" s="187" t="s">
        <v>2434</v>
      </c>
      <c r="B139" s="166" t="s">
        <v>1478</v>
      </c>
      <c r="C139" s="16" t="s">
        <v>130</v>
      </c>
      <c r="D139" s="4" t="s">
        <v>13</v>
      </c>
      <c r="E139" s="11">
        <v>700</v>
      </c>
      <c r="F139" s="3"/>
      <c r="G139" s="3"/>
      <c r="H139" s="3"/>
    </row>
    <row r="140" spans="1:8">
      <c r="A140" s="187" t="s">
        <v>2435</v>
      </c>
      <c r="B140" s="166" t="s">
        <v>1486</v>
      </c>
      <c r="C140" s="16" t="s">
        <v>131</v>
      </c>
      <c r="D140" s="4" t="s">
        <v>13</v>
      </c>
      <c r="E140" s="11">
        <f>700+100</f>
        <v>800</v>
      </c>
      <c r="F140" s="3"/>
      <c r="G140" s="3"/>
      <c r="H140" s="3"/>
    </row>
    <row r="141" spans="1:8">
      <c r="A141" s="187" t="s">
        <v>2436</v>
      </c>
      <c r="B141" s="166" t="s">
        <v>1487</v>
      </c>
      <c r="C141" s="16" t="s">
        <v>132</v>
      </c>
      <c r="D141" s="4" t="s">
        <v>13</v>
      </c>
      <c r="E141" s="11">
        <f>600+100</f>
        <v>700</v>
      </c>
      <c r="F141" s="3"/>
      <c r="G141" s="3"/>
      <c r="H141" s="3"/>
    </row>
    <row r="142" spans="1:8">
      <c r="A142" s="187" t="s">
        <v>2437</v>
      </c>
      <c r="B142" s="166" t="s">
        <v>1438</v>
      </c>
      <c r="C142" s="16" t="s">
        <v>133</v>
      </c>
      <c r="D142" s="4" t="s">
        <v>13</v>
      </c>
      <c r="E142" s="11">
        <v>1000</v>
      </c>
      <c r="F142" s="3"/>
      <c r="G142" s="3"/>
      <c r="H142" s="3"/>
    </row>
    <row r="143" spans="1:8">
      <c r="A143" s="187" t="s">
        <v>2438</v>
      </c>
      <c r="B143" s="166" t="s">
        <v>1439</v>
      </c>
      <c r="C143" s="16" t="s">
        <v>134</v>
      </c>
      <c r="D143" s="4" t="s">
        <v>13</v>
      </c>
      <c r="E143" s="11">
        <v>900</v>
      </c>
      <c r="F143" s="3"/>
      <c r="G143" s="3"/>
      <c r="H143" s="3"/>
    </row>
    <row r="144" spans="1:8">
      <c r="A144" s="187" t="s">
        <v>2439</v>
      </c>
      <c r="B144" s="56" t="s">
        <v>1490</v>
      </c>
      <c r="C144" s="16" t="s">
        <v>3479</v>
      </c>
      <c r="D144" s="4" t="s">
        <v>13</v>
      </c>
      <c r="E144" s="11">
        <v>800</v>
      </c>
      <c r="F144" s="3"/>
      <c r="G144" s="3"/>
      <c r="H144" s="3"/>
    </row>
    <row r="145" spans="1:8" ht="31.2">
      <c r="A145" s="187" t="s">
        <v>2440</v>
      </c>
      <c r="B145" s="56" t="s">
        <v>1490</v>
      </c>
      <c r="C145" s="16" t="s">
        <v>3504</v>
      </c>
      <c r="D145" s="4" t="s">
        <v>3503</v>
      </c>
      <c r="E145" s="11">
        <v>600</v>
      </c>
      <c r="F145" s="3"/>
      <c r="G145" s="3"/>
      <c r="H145" s="3"/>
    </row>
    <row r="146" spans="1:8">
      <c r="A146" s="187" t="s">
        <v>2441</v>
      </c>
      <c r="B146" s="166" t="s">
        <v>1488</v>
      </c>
      <c r="C146" s="16" t="s">
        <v>135</v>
      </c>
      <c r="D146" s="4" t="s">
        <v>13</v>
      </c>
      <c r="E146" s="11">
        <f>700</f>
        <v>700</v>
      </c>
      <c r="F146" s="3"/>
      <c r="G146" s="3"/>
      <c r="H146" s="3"/>
    </row>
    <row r="147" spans="1:8">
      <c r="A147" s="187" t="s">
        <v>2442</v>
      </c>
      <c r="B147" s="166" t="s">
        <v>1489</v>
      </c>
      <c r="C147" s="16" t="s">
        <v>136</v>
      </c>
      <c r="D147" s="4" t="s">
        <v>13</v>
      </c>
      <c r="E147" s="11">
        <f>600</f>
        <v>600</v>
      </c>
      <c r="F147" s="3"/>
      <c r="G147" s="3"/>
      <c r="H147" s="3"/>
    </row>
    <row r="148" spans="1:8">
      <c r="A148" s="187" t="s">
        <v>2443</v>
      </c>
      <c r="B148" s="166" t="s">
        <v>1473</v>
      </c>
      <c r="C148" s="16" t="s">
        <v>137</v>
      </c>
      <c r="D148" s="4" t="s">
        <v>13</v>
      </c>
      <c r="E148" s="11">
        <f>700+100</f>
        <v>800</v>
      </c>
      <c r="F148" s="3"/>
      <c r="G148" s="3"/>
      <c r="H148" s="3"/>
    </row>
    <row r="149" spans="1:8">
      <c r="A149" s="187" t="s">
        <v>2444</v>
      </c>
      <c r="B149" s="166" t="s">
        <v>1474</v>
      </c>
      <c r="C149" s="16" t="s">
        <v>138</v>
      </c>
      <c r="D149" s="4" t="s">
        <v>13</v>
      </c>
      <c r="E149" s="11">
        <f>600+100</f>
        <v>700</v>
      </c>
      <c r="F149" s="3"/>
      <c r="G149" s="3"/>
      <c r="H149" s="3"/>
    </row>
    <row r="150" spans="1:8">
      <c r="A150" s="187" t="s">
        <v>2445</v>
      </c>
      <c r="B150" s="166" t="s">
        <v>1475</v>
      </c>
      <c r="C150" s="16" t="s">
        <v>139</v>
      </c>
      <c r="D150" s="4" t="s">
        <v>13</v>
      </c>
      <c r="E150" s="11">
        <f>700+100</f>
        <v>800</v>
      </c>
      <c r="F150" s="3"/>
      <c r="G150" s="3"/>
      <c r="H150" s="3"/>
    </row>
    <row r="151" spans="1:8">
      <c r="A151" s="187" t="s">
        <v>2446</v>
      </c>
      <c r="B151" s="166" t="s">
        <v>1476</v>
      </c>
      <c r="C151" s="16" t="s">
        <v>140</v>
      </c>
      <c r="D151" s="4" t="s">
        <v>13</v>
      </c>
      <c r="E151" s="11">
        <f>600+100</f>
        <v>700</v>
      </c>
      <c r="F151" s="3"/>
      <c r="G151" s="3"/>
      <c r="H151" s="3"/>
    </row>
    <row r="152" spans="1:8">
      <c r="A152" s="187" t="s">
        <v>2447</v>
      </c>
      <c r="B152" s="166" t="s">
        <v>1479</v>
      </c>
      <c r="C152" s="16" t="s">
        <v>141</v>
      </c>
      <c r="D152" s="4" t="s">
        <v>13</v>
      </c>
      <c r="E152" s="11">
        <f>700+100</f>
        <v>800</v>
      </c>
      <c r="F152" s="3"/>
      <c r="G152" s="3"/>
      <c r="H152" s="3"/>
    </row>
    <row r="153" spans="1:8">
      <c r="A153" s="187" t="s">
        <v>2448</v>
      </c>
      <c r="B153" s="166" t="s">
        <v>1480</v>
      </c>
      <c r="C153" s="16" t="s">
        <v>142</v>
      </c>
      <c r="D153" s="4" t="s">
        <v>13</v>
      </c>
      <c r="E153" s="11">
        <f>600+100</f>
        <v>700</v>
      </c>
      <c r="F153" s="3"/>
      <c r="G153" s="3"/>
      <c r="H153" s="3"/>
    </row>
    <row r="154" spans="1:8" s="99" customFormat="1">
      <c r="A154" s="187" t="s">
        <v>2449</v>
      </c>
      <c r="B154" s="166" t="s">
        <v>2371</v>
      </c>
      <c r="C154" s="63" t="s">
        <v>2369</v>
      </c>
      <c r="D154" s="4" t="s">
        <v>13</v>
      </c>
      <c r="E154" s="50">
        <f>700+100</f>
        <v>800</v>
      </c>
    </row>
    <row r="155" spans="1:8" s="99" customFormat="1">
      <c r="A155" s="187" t="s">
        <v>2450</v>
      </c>
      <c r="B155" s="166" t="s">
        <v>2372</v>
      </c>
      <c r="C155" s="63" t="s">
        <v>2370</v>
      </c>
      <c r="D155" s="4" t="s">
        <v>13</v>
      </c>
      <c r="E155" s="50">
        <f>600+100</f>
        <v>700</v>
      </c>
    </row>
    <row r="156" spans="1:8">
      <c r="A156" s="187" t="s">
        <v>2451</v>
      </c>
      <c r="B156" s="4" t="s">
        <v>1454</v>
      </c>
      <c r="C156" s="16" t="s">
        <v>1205</v>
      </c>
      <c r="D156" s="4" t="s">
        <v>13</v>
      </c>
      <c r="E156" s="11">
        <f>700+300</f>
        <v>1000</v>
      </c>
      <c r="F156" s="3"/>
      <c r="G156" s="3"/>
      <c r="H156" s="3"/>
    </row>
    <row r="157" spans="1:8">
      <c r="A157" s="187" t="s">
        <v>2452</v>
      </c>
      <c r="B157" s="4" t="s">
        <v>1455</v>
      </c>
      <c r="C157" s="16" t="s">
        <v>1206</v>
      </c>
      <c r="D157" s="4" t="s">
        <v>13</v>
      </c>
      <c r="E157" s="11">
        <f>600+300</f>
        <v>900</v>
      </c>
      <c r="F157" s="3"/>
      <c r="G157" s="3"/>
      <c r="H157" s="3"/>
    </row>
    <row r="158" spans="1:8" ht="31.2">
      <c r="A158" s="187" t="s">
        <v>2453</v>
      </c>
      <c r="B158" s="116" t="s">
        <v>1462</v>
      </c>
      <c r="C158" s="27" t="s">
        <v>201</v>
      </c>
      <c r="D158" s="4" t="s">
        <v>13</v>
      </c>
      <c r="E158" s="11">
        <v>1000</v>
      </c>
      <c r="F158" s="3"/>
      <c r="G158" s="3"/>
      <c r="H158" s="3"/>
    </row>
    <row r="159" spans="1:8">
      <c r="A159" s="187" t="s">
        <v>2454</v>
      </c>
      <c r="B159" s="166" t="s">
        <v>1496</v>
      </c>
      <c r="C159" s="16" t="s">
        <v>245</v>
      </c>
      <c r="D159" s="4" t="s">
        <v>13</v>
      </c>
      <c r="E159" s="11">
        <v>1000</v>
      </c>
      <c r="F159" s="3"/>
      <c r="G159" s="3"/>
      <c r="H159" s="3"/>
    </row>
    <row r="160" spans="1:8">
      <c r="A160" s="187" t="s">
        <v>2455</v>
      </c>
      <c r="B160" s="166" t="s">
        <v>1516</v>
      </c>
      <c r="C160" s="16" t="s">
        <v>246</v>
      </c>
      <c r="D160" s="4" t="s">
        <v>13</v>
      </c>
      <c r="E160" s="11">
        <v>900</v>
      </c>
      <c r="F160" s="3"/>
      <c r="G160" s="3"/>
      <c r="H160" s="3"/>
    </row>
    <row r="161" spans="1:8">
      <c r="A161" s="187" t="s">
        <v>2456</v>
      </c>
      <c r="B161" s="166" t="s">
        <v>3625</v>
      </c>
      <c r="C161" s="16" t="s">
        <v>3626</v>
      </c>
      <c r="D161" s="4" t="s">
        <v>13</v>
      </c>
      <c r="E161" s="11">
        <v>800</v>
      </c>
      <c r="F161" s="3"/>
      <c r="G161" s="3"/>
      <c r="H161" s="3"/>
    </row>
    <row r="162" spans="1:8">
      <c r="A162" s="187" t="s">
        <v>3141</v>
      </c>
      <c r="B162" s="166" t="s">
        <v>1516</v>
      </c>
      <c r="C162" s="16" t="s">
        <v>3627</v>
      </c>
      <c r="D162" s="4" t="s">
        <v>13</v>
      </c>
      <c r="E162" s="11">
        <v>700</v>
      </c>
      <c r="F162" s="3"/>
      <c r="G162" s="3"/>
      <c r="H162" s="3"/>
    </row>
    <row r="163" spans="1:8">
      <c r="A163" s="187" t="s">
        <v>3142</v>
      </c>
      <c r="B163" s="166" t="s">
        <v>1622</v>
      </c>
      <c r="C163" s="16" t="s">
        <v>652</v>
      </c>
      <c r="D163" s="4" t="s">
        <v>13</v>
      </c>
      <c r="E163" s="11">
        <v>1000</v>
      </c>
      <c r="F163" s="3"/>
      <c r="G163" s="3"/>
      <c r="H163" s="3"/>
    </row>
    <row r="164" spans="1:8">
      <c r="A164" s="187" t="s">
        <v>3143</v>
      </c>
      <c r="B164" s="166" t="s">
        <v>1623</v>
      </c>
      <c r="C164" s="27" t="s">
        <v>654</v>
      </c>
      <c r="D164" s="4" t="s">
        <v>13</v>
      </c>
      <c r="E164" s="11">
        <v>900</v>
      </c>
      <c r="F164" s="3"/>
      <c r="G164" s="3"/>
      <c r="H164" s="3"/>
    </row>
    <row r="165" spans="1:8">
      <c r="A165" s="187" t="s">
        <v>3144</v>
      </c>
      <c r="B165" s="166" t="s">
        <v>1493</v>
      </c>
      <c r="C165" s="27" t="s">
        <v>143</v>
      </c>
      <c r="D165" s="4" t="s">
        <v>144</v>
      </c>
      <c r="E165" s="11">
        <f>100</f>
        <v>100</v>
      </c>
      <c r="F165" s="3"/>
      <c r="G165" s="3"/>
      <c r="H165" s="3"/>
    </row>
    <row r="166" spans="1:8">
      <c r="A166" s="187" t="s">
        <v>3145</v>
      </c>
      <c r="B166" s="166" t="s">
        <v>1492</v>
      </c>
      <c r="C166" s="27" t="s">
        <v>145</v>
      </c>
      <c r="D166" s="4" t="s">
        <v>144</v>
      </c>
      <c r="E166" s="11">
        <f>100</f>
        <v>100</v>
      </c>
      <c r="F166" s="3"/>
      <c r="G166" s="3"/>
      <c r="H166" s="3"/>
    </row>
    <row r="167" spans="1:8">
      <c r="A167" s="187" t="s">
        <v>3146</v>
      </c>
      <c r="B167" s="96" t="s">
        <v>1494</v>
      </c>
      <c r="C167" s="27" t="s">
        <v>146</v>
      </c>
      <c r="D167" s="4" t="s">
        <v>144</v>
      </c>
      <c r="E167" s="11">
        <f>100</f>
        <v>100</v>
      </c>
      <c r="F167" s="3"/>
      <c r="G167" s="3"/>
      <c r="H167" s="3"/>
    </row>
    <row r="168" spans="1:8" ht="31.2">
      <c r="A168" s="188" t="s">
        <v>3147</v>
      </c>
      <c r="B168" s="163" t="s">
        <v>3173</v>
      </c>
      <c r="C168" s="162" t="s">
        <v>147</v>
      </c>
      <c r="D168" s="4" t="s">
        <v>148</v>
      </c>
      <c r="E168" s="11">
        <f>170</f>
        <v>170</v>
      </c>
      <c r="F168" s="3"/>
      <c r="G168" s="3"/>
      <c r="H168" s="3"/>
    </row>
    <row r="169" spans="1:8">
      <c r="A169" s="187" t="s">
        <v>3480</v>
      </c>
      <c r="B169" s="97" t="s">
        <v>1531</v>
      </c>
      <c r="C169" s="16" t="s">
        <v>149</v>
      </c>
      <c r="D169" s="4"/>
      <c r="E169" s="11">
        <f>100</f>
        <v>100</v>
      </c>
      <c r="F169" s="3"/>
      <c r="G169" s="3"/>
      <c r="H169" s="3"/>
    </row>
    <row r="170" spans="1:8">
      <c r="A170" s="187" t="s">
        <v>3483</v>
      </c>
      <c r="B170" s="166" t="s">
        <v>1531</v>
      </c>
      <c r="C170" s="16" t="s">
        <v>150</v>
      </c>
      <c r="D170" s="4"/>
      <c r="E170" s="11">
        <f>200</f>
        <v>200</v>
      </c>
      <c r="F170" s="3"/>
      <c r="G170" s="3"/>
      <c r="H170" s="3"/>
    </row>
    <row r="171" spans="1:8">
      <c r="A171" s="187" t="s">
        <v>3628</v>
      </c>
      <c r="B171" s="166"/>
      <c r="C171" s="16" t="s">
        <v>151</v>
      </c>
      <c r="D171" s="4" t="s">
        <v>13</v>
      </c>
      <c r="E171" s="11">
        <f>190+10</f>
        <v>200</v>
      </c>
      <c r="F171" s="3"/>
      <c r="G171" s="3"/>
      <c r="H171" s="3"/>
    </row>
    <row r="172" spans="1:8">
      <c r="A172" s="187" t="s">
        <v>3629</v>
      </c>
      <c r="B172" s="166" t="s">
        <v>3174</v>
      </c>
      <c r="C172" s="16" t="s">
        <v>153</v>
      </c>
      <c r="D172" s="4"/>
      <c r="E172" s="11">
        <f>150+50</f>
        <v>200</v>
      </c>
      <c r="F172" s="3"/>
      <c r="G172" s="3"/>
      <c r="H172" s="3"/>
    </row>
    <row r="173" spans="1:8">
      <c r="A173" s="189" t="s">
        <v>154</v>
      </c>
      <c r="B173" s="59"/>
      <c r="C173" s="62" t="s">
        <v>165</v>
      </c>
      <c r="D173" s="4"/>
      <c r="E173" s="11"/>
      <c r="F173" s="11"/>
      <c r="G173" s="25"/>
      <c r="H173" s="13"/>
    </row>
    <row r="174" spans="1:8">
      <c r="A174" s="185" t="s">
        <v>1886</v>
      </c>
      <c r="B174" s="166" t="s">
        <v>1438</v>
      </c>
      <c r="C174" s="16" t="s">
        <v>133</v>
      </c>
      <c r="D174" s="4" t="s">
        <v>13</v>
      </c>
      <c r="E174" s="11">
        <v>1000</v>
      </c>
      <c r="F174" s="3"/>
      <c r="G174" s="3"/>
      <c r="H174" s="3"/>
    </row>
    <row r="175" spans="1:8">
      <c r="A175" s="185" t="s">
        <v>1887</v>
      </c>
      <c r="B175" s="166" t="s">
        <v>1439</v>
      </c>
      <c r="C175" s="16" t="s">
        <v>134</v>
      </c>
      <c r="D175" s="4" t="s">
        <v>13</v>
      </c>
      <c r="E175" s="11">
        <v>900</v>
      </c>
      <c r="F175" s="3"/>
      <c r="G175" s="3"/>
      <c r="H175" s="3"/>
    </row>
    <row r="176" spans="1:8">
      <c r="A176" s="185" t="s">
        <v>2457</v>
      </c>
      <c r="B176" s="166" t="s">
        <v>1498</v>
      </c>
      <c r="C176" s="16" t="s">
        <v>169</v>
      </c>
      <c r="D176" s="4" t="s">
        <v>170</v>
      </c>
      <c r="E176" s="11">
        <f>600+50</f>
        <v>650</v>
      </c>
      <c r="F176" s="3"/>
      <c r="G176" s="3"/>
      <c r="H176" s="3"/>
    </row>
    <row r="177" spans="1:8">
      <c r="A177" s="185" t="s">
        <v>2458</v>
      </c>
      <c r="B177" s="166" t="s">
        <v>1499</v>
      </c>
      <c r="C177" s="16" t="s">
        <v>172</v>
      </c>
      <c r="D177" s="4" t="s">
        <v>170</v>
      </c>
      <c r="E177" s="11">
        <f>600+50</f>
        <v>650</v>
      </c>
      <c r="F177" s="3"/>
      <c r="G177" s="3"/>
      <c r="H177" s="3"/>
    </row>
    <row r="178" spans="1:8">
      <c r="A178" s="185" t="s">
        <v>2459</v>
      </c>
      <c r="B178" s="166" t="s">
        <v>1520</v>
      </c>
      <c r="C178" s="16" t="s">
        <v>174</v>
      </c>
      <c r="D178" s="4" t="s">
        <v>175</v>
      </c>
      <c r="E178" s="11">
        <f>200+50</f>
        <v>250</v>
      </c>
      <c r="F178" s="3"/>
      <c r="G178" s="3"/>
      <c r="H178" s="3"/>
    </row>
    <row r="179" spans="1:8">
      <c r="A179" s="185" t="s">
        <v>2460</v>
      </c>
      <c r="B179" s="117" t="s">
        <v>1465</v>
      </c>
      <c r="C179" s="16" t="s">
        <v>177</v>
      </c>
      <c r="D179" s="4" t="s">
        <v>178</v>
      </c>
      <c r="E179" s="11">
        <f>120+30</f>
        <v>150</v>
      </c>
      <c r="F179" s="3"/>
      <c r="G179" s="3"/>
      <c r="H179" s="3"/>
    </row>
    <row r="180" spans="1:8">
      <c r="A180" s="185" t="s">
        <v>2461</v>
      </c>
      <c r="B180" s="166" t="s">
        <v>1500</v>
      </c>
      <c r="C180" s="16" t="s">
        <v>180</v>
      </c>
      <c r="D180" s="4" t="s">
        <v>178</v>
      </c>
      <c r="E180" s="11">
        <f>120+30</f>
        <v>150</v>
      </c>
      <c r="F180" s="3"/>
      <c r="G180" s="3"/>
      <c r="H180" s="3"/>
    </row>
    <row r="181" spans="1:8">
      <c r="A181" s="185" t="s">
        <v>2462</v>
      </c>
      <c r="B181" s="166" t="s">
        <v>1501</v>
      </c>
      <c r="C181" s="16" t="s">
        <v>181</v>
      </c>
      <c r="D181" s="4" t="s">
        <v>178</v>
      </c>
      <c r="E181" s="11">
        <f>130+20</f>
        <v>150</v>
      </c>
      <c r="F181" s="3"/>
      <c r="G181" s="3"/>
      <c r="H181" s="3"/>
    </row>
    <row r="182" spans="1:8">
      <c r="A182" s="185" t="s">
        <v>2463</v>
      </c>
      <c r="B182" s="116" t="s">
        <v>1466</v>
      </c>
      <c r="C182" s="16" t="s">
        <v>182</v>
      </c>
      <c r="D182" s="4" t="s">
        <v>178</v>
      </c>
      <c r="E182" s="11">
        <f>500+50</f>
        <v>550</v>
      </c>
      <c r="F182" s="3"/>
      <c r="G182" s="3"/>
      <c r="H182" s="3"/>
    </row>
    <row r="183" spans="1:8">
      <c r="A183" s="185" t="s">
        <v>2464</v>
      </c>
      <c r="B183" s="116" t="s">
        <v>1458</v>
      </c>
      <c r="C183" s="16" t="s">
        <v>183</v>
      </c>
      <c r="D183" s="4" t="s">
        <v>178</v>
      </c>
      <c r="E183" s="11">
        <f>1100+100</f>
        <v>1200</v>
      </c>
      <c r="F183" s="3"/>
      <c r="G183" s="3"/>
      <c r="H183" s="3"/>
    </row>
    <row r="184" spans="1:8">
      <c r="A184" s="185" t="s">
        <v>2465</v>
      </c>
      <c r="B184" s="116" t="s">
        <v>1458</v>
      </c>
      <c r="C184" s="16" t="s">
        <v>184</v>
      </c>
      <c r="D184" s="4" t="s">
        <v>178</v>
      </c>
      <c r="E184" s="11">
        <f>1100+100</f>
        <v>1200</v>
      </c>
      <c r="F184" s="3"/>
      <c r="G184" s="3"/>
      <c r="H184" s="3"/>
    </row>
    <row r="185" spans="1:8">
      <c r="A185" s="185" t="s">
        <v>2466</v>
      </c>
      <c r="B185" s="116" t="s">
        <v>1461</v>
      </c>
      <c r="C185" s="16" t="s">
        <v>185</v>
      </c>
      <c r="D185" s="4" t="s">
        <v>178</v>
      </c>
      <c r="E185" s="11">
        <f>8800+100</f>
        <v>8900</v>
      </c>
      <c r="F185" s="3"/>
      <c r="G185" s="3"/>
      <c r="H185" s="3"/>
    </row>
    <row r="186" spans="1:8">
      <c r="A186" s="185" t="s">
        <v>2467</v>
      </c>
      <c r="B186" s="116" t="s">
        <v>1461</v>
      </c>
      <c r="C186" s="16" t="s">
        <v>186</v>
      </c>
      <c r="D186" s="4" t="s">
        <v>178</v>
      </c>
      <c r="E186" s="11">
        <f>1650+100</f>
        <v>1750</v>
      </c>
      <c r="F186" s="3"/>
      <c r="G186" s="3"/>
      <c r="H186" s="3"/>
    </row>
    <row r="187" spans="1:8">
      <c r="A187" s="185" t="s">
        <v>2468</v>
      </c>
      <c r="B187" s="116" t="s">
        <v>1464</v>
      </c>
      <c r="C187" s="16" t="s">
        <v>187</v>
      </c>
      <c r="D187" s="4" t="s">
        <v>178</v>
      </c>
      <c r="E187" s="11">
        <f>350+50</f>
        <v>400</v>
      </c>
      <c r="F187" s="3"/>
      <c r="G187" s="3"/>
      <c r="H187" s="3"/>
    </row>
    <row r="188" spans="1:8">
      <c r="A188" s="185" t="s">
        <v>2469</v>
      </c>
      <c r="B188" s="166" t="s">
        <v>1502</v>
      </c>
      <c r="C188" s="16" t="s">
        <v>188</v>
      </c>
      <c r="D188" s="4" t="s">
        <v>178</v>
      </c>
      <c r="E188" s="11">
        <f>960+40</f>
        <v>1000</v>
      </c>
      <c r="F188" s="3"/>
      <c r="G188" s="3"/>
      <c r="H188" s="3"/>
    </row>
    <row r="189" spans="1:8">
      <c r="A189" s="185" t="s">
        <v>2470</v>
      </c>
      <c r="B189" s="115" t="s">
        <v>3175</v>
      </c>
      <c r="C189" s="16" t="s">
        <v>189</v>
      </c>
      <c r="D189" s="4" t="s">
        <v>178</v>
      </c>
      <c r="E189" s="11">
        <f>400+50</f>
        <v>450</v>
      </c>
      <c r="F189" s="3"/>
      <c r="G189" s="3"/>
      <c r="H189" s="3"/>
    </row>
    <row r="190" spans="1:8">
      <c r="A190" s="185" t="s">
        <v>2471</v>
      </c>
      <c r="B190" s="116" t="s">
        <v>1467</v>
      </c>
      <c r="C190" s="16" t="s">
        <v>190</v>
      </c>
      <c r="D190" s="4" t="s">
        <v>178</v>
      </c>
      <c r="E190" s="11">
        <f>1200+100</f>
        <v>1300</v>
      </c>
      <c r="F190" s="3"/>
      <c r="G190" s="3"/>
      <c r="H190" s="3"/>
    </row>
    <row r="191" spans="1:8">
      <c r="A191" s="185" t="s">
        <v>2472</v>
      </c>
      <c r="B191" s="166" t="s">
        <v>1503</v>
      </c>
      <c r="C191" s="16" t="s">
        <v>191</v>
      </c>
      <c r="D191" s="4" t="s">
        <v>178</v>
      </c>
      <c r="E191" s="11">
        <v>2000</v>
      </c>
      <c r="F191" s="3"/>
      <c r="G191" s="3"/>
      <c r="H191" s="3"/>
    </row>
    <row r="192" spans="1:8">
      <c r="A192" s="185" t="s">
        <v>2473</v>
      </c>
      <c r="B192" s="166" t="s">
        <v>1458</v>
      </c>
      <c r="C192" s="16" t="s">
        <v>192</v>
      </c>
      <c r="D192" s="4" t="s">
        <v>178</v>
      </c>
      <c r="E192" s="11">
        <f>800+50</f>
        <v>850</v>
      </c>
      <c r="F192" s="3"/>
      <c r="G192" s="3"/>
      <c r="H192" s="3"/>
    </row>
    <row r="193" spans="1:8">
      <c r="A193" s="185" t="s">
        <v>2474</v>
      </c>
      <c r="B193" s="65" t="s">
        <v>1460</v>
      </c>
      <c r="C193" s="16" t="s">
        <v>193</v>
      </c>
      <c r="D193" s="4" t="s">
        <v>194</v>
      </c>
      <c r="E193" s="11">
        <v>500</v>
      </c>
      <c r="F193" s="3"/>
      <c r="G193" s="3"/>
      <c r="H193" s="3"/>
    </row>
    <row r="194" spans="1:8">
      <c r="A194" s="185" t="s">
        <v>2475</v>
      </c>
      <c r="B194" s="64" t="s">
        <v>1459</v>
      </c>
      <c r="C194" s="16" t="s">
        <v>195</v>
      </c>
      <c r="D194" s="4" t="s">
        <v>194</v>
      </c>
      <c r="E194" s="11">
        <v>600</v>
      </c>
      <c r="F194" s="3"/>
      <c r="G194" s="3"/>
      <c r="H194" s="3"/>
    </row>
    <row r="195" spans="1:8">
      <c r="A195" s="185" t="s">
        <v>2476</v>
      </c>
      <c r="B195" s="116" t="s">
        <v>1457</v>
      </c>
      <c r="C195" s="16" t="s">
        <v>196</v>
      </c>
      <c r="D195" s="4" t="s">
        <v>194</v>
      </c>
      <c r="E195" s="11">
        <v>350</v>
      </c>
      <c r="F195" s="3"/>
      <c r="G195" s="3"/>
      <c r="H195" s="3"/>
    </row>
    <row r="196" spans="1:8">
      <c r="A196" s="185" t="s">
        <v>2477</v>
      </c>
      <c r="B196" s="4" t="s">
        <v>1457</v>
      </c>
      <c r="C196" s="16" t="s">
        <v>197</v>
      </c>
      <c r="D196" s="4" t="s">
        <v>194</v>
      </c>
      <c r="E196" s="11">
        <v>1000</v>
      </c>
      <c r="F196" s="3"/>
      <c r="G196" s="3"/>
      <c r="H196" s="3"/>
    </row>
    <row r="197" spans="1:8">
      <c r="A197" s="185" t="s">
        <v>2478</v>
      </c>
      <c r="B197" s="166"/>
      <c r="C197" s="16" t="s">
        <v>198</v>
      </c>
      <c r="D197" s="4" t="s">
        <v>178</v>
      </c>
      <c r="E197" s="11">
        <v>1200</v>
      </c>
      <c r="F197" s="3"/>
      <c r="G197" s="3"/>
      <c r="H197" s="3"/>
    </row>
    <row r="198" spans="1:8">
      <c r="A198" s="185" t="s">
        <v>2479</v>
      </c>
      <c r="B198" s="118" t="s">
        <v>1458</v>
      </c>
      <c r="C198" s="16" t="s">
        <v>2373</v>
      </c>
      <c r="D198" s="4" t="s">
        <v>178</v>
      </c>
      <c r="E198" s="11">
        <v>3500</v>
      </c>
      <c r="F198" s="3"/>
      <c r="G198" s="3"/>
      <c r="H198" s="3"/>
    </row>
    <row r="199" spans="1:8">
      <c r="A199" s="185" t="s">
        <v>2480</v>
      </c>
      <c r="B199" s="166"/>
      <c r="C199" s="16" t="s">
        <v>2374</v>
      </c>
      <c r="D199" s="4" t="s">
        <v>178</v>
      </c>
      <c r="E199" s="11">
        <v>150</v>
      </c>
      <c r="F199" s="3"/>
      <c r="G199" s="3"/>
      <c r="H199" s="3"/>
    </row>
    <row r="200" spans="1:8">
      <c r="A200" s="189" t="s">
        <v>155</v>
      </c>
      <c r="B200" s="59"/>
      <c r="C200" s="66" t="s">
        <v>199</v>
      </c>
      <c r="D200" s="27"/>
      <c r="E200" s="23"/>
      <c r="F200" s="11"/>
      <c r="G200" s="25"/>
      <c r="H200" s="13"/>
    </row>
    <row r="201" spans="1:8" ht="31.2">
      <c r="A201" s="185" t="s">
        <v>156</v>
      </c>
      <c r="B201" s="116" t="s">
        <v>1462</v>
      </c>
      <c r="C201" s="27" t="s">
        <v>201</v>
      </c>
      <c r="D201" s="4" t="s">
        <v>13</v>
      </c>
      <c r="E201" s="11">
        <v>1000</v>
      </c>
      <c r="F201" s="3"/>
      <c r="G201" s="3"/>
      <c r="H201" s="3"/>
    </row>
    <row r="202" spans="1:8">
      <c r="A202" s="185" t="s">
        <v>157</v>
      </c>
      <c r="B202" s="119" t="s">
        <v>3176</v>
      </c>
      <c r="C202" s="27" t="s">
        <v>203</v>
      </c>
      <c r="D202" s="4"/>
      <c r="E202" s="11">
        <v>1000</v>
      </c>
      <c r="F202" s="3"/>
      <c r="G202" s="3"/>
      <c r="H202" s="3"/>
    </row>
    <row r="203" spans="1:8">
      <c r="A203" s="185" t="s">
        <v>1888</v>
      </c>
      <c r="B203" s="166" t="s">
        <v>1504</v>
      </c>
      <c r="C203" s="27" t="s">
        <v>1726</v>
      </c>
      <c r="D203" s="4"/>
      <c r="E203" s="11">
        <v>500</v>
      </c>
      <c r="F203" s="3"/>
      <c r="G203" s="3"/>
      <c r="H203" s="3"/>
    </row>
    <row r="204" spans="1:8">
      <c r="A204" s="185" t="s">
        <v>1889</v>
      </c>
      <c r="B204" s="166" t="s">
        <v>1505</v>
      </c>
      <c r="C204" s="27" t="s">
        <v>1727</v>
      </c>
      <c r="D204" s="4"/>
      <c r="E204" s="11">
        <v>500</v>
      </c>
      <c r="F204" s="3"/>
      <c r="G204" s="3"/>
      <c r="H204" s="3"/>
    </row>
    <row r="205" spans="1:8">
      <c r="A205" s="185" t="s">
        <v>1890</v>
      </c>
      <c r="B205" s="116" t="s">
        <v>3177</v>
      </c>
      <c r="C205" s="27" t="s">
        <v>1728</v>
      </c>
      <c r="D205" s="4"/>
      <c r="E205" s="11">
        <v>1500</v>
      </c>
      <c r="F205" s="3"/>
      <c r="G205" s="3"/>
      <c r="H205" s="3"/>
    </row>
    <row r="206" spans="1:8">
      <c r="A206" s="185"/>
      <c r="B206" s="166"/>
      <c r="C206" s="66" t="s">
        <v>204</v>
      </c>
      <c r="D206" s="27"/>
      <c r="E206" s="23"/>
      <c r="F206" s="3"/>
      <c r="G206" s="3"/>
      <c r="H206" s="3"/>
    </row>
    <row r="207" spans="1:8" ht="31.2">
      <c r="A207" s="185" t="s">
        <v>1891</v>
      </c>
      <c r="B207" s="116" t="s">
        <v>1462</v>
      </c>
      <c r="C207" s="16" t="s">
        <v>205</v>
      </c>
      <c r="D207" s="4"/>
      <c r="E207" s="11">
        <v>450</v>
      </c>
      <c r="F207" s="3"/>
      <c r="G207" s="3"/>
      <c r="H207" s="3"/>
    </row>
    <row r="208" spans="1:8">
      <c r="A208" s="185" t="s">
        <v>1892</v>
      </c>
      <c r="B208" s="166" t="s">
        <v>1506</v>
      </c>
      <c r="C208" s="16" t="s">
        <v>206</v>
      </c>
      <c r="D208" s="4" t="s">
        <v>207</v>
      </c>
      <c r="E208" s="11">
        <v>5000</v>
      </c>
      <c r="F208" s="3"/>
      <c r="G208" s="3"/>
      <c r="H208" s="3"/>
    </row>
    <row r="209" spans="1:8" ht="31.2">
      <c r="A209" s="185" t="s">
        <v>1893</v>
      </c>
      <c r="B209" s="166" t="s">
        <v>1506</v>
      </c>
      <c r="C209" s="16" t="s">
        <v>1729</v>
      </c>
      <c r="D209" s="4"/>
      <c r="E209" s="11">
        <v>25000</v>
      </c>
      <c r="F209" s="3"/>
      <c r="G209" s="3"/>
      <c r="H209" s="3"/>
    </row>
    <row r="210" spans="1:8">
      <c r="A210" s="185" t="s">
        <v>1894</v>
      </c>
      <c r="B210" s="96" t="s">
        <v>1507</v>
      </c>
      <c r="C210" s="16" t="s">
        <v>208</v>
      </c>
      <c r="D210" s="4" t="s">
        <v>207</v>
      </c>
      <c r="E210" s="11">
        <v>3000</v>
      </c>
      <c r="F210" s="3"/>
      <c r="G210" s="3"/>
      <c r="H210" s="3"/>
    </row>
    <row r="211" spans="1:8">
      <c r="A211" s="190" t="s">
        <v>1895</v>
      </c>
      <c r="B211" s="116" t="s">
        <v>1667</v>
      </c>
      <c r="C211" s="170" t="s">
        <v>209</v>
      </c>
      <c r="D211" s="4" t="s">
        <v>207</v>
      </c>
      <c r="E211" s="11">
        <v>1000</v>
      </c>
      <c r="F211" s="3"/>
      <c r="G211" s="3"/>
      <c r="H211" s="3"/>
    </row>
    <row r="212" spans="1:8">
      <c r="A212" s="185" t="s">
        <v>1896</v>
      </c>
      <c r="B212" s="97" t="s">
        <v>1508</v>
      </c>
      <c r="C212" s="16" t="s">
        <v>210</v>
      </c>
      <c r="D212" s="4" t="s">
        <v>207</v>
      </c>
      <c r="E212" s="11">
        <v>5000</v>
      </c>
      <c r="F212" s="3"/>
      <c r="G212" s="3"/>
      <c r="H212" s="3"/>
    </row>
    <row r="213" spans="1:8">
      <c r="A213" s="185" t="s">
        <v>1897</v>
      </c>
      <c r="B213" s="166"/>
      <c r="C213" s="16" t="s">
        <v>1730</v>
      </c>
      <c r="D213" s="4" t="s">
        <v>207</v>
      </c>
      <c r="E213" s="11">
        <v>6000</v>
      </c>
      <c r="F213" s="3"/>
      <c r="G213" s="3"/>
      <c r="H213" s="3"/>
    </row>
    <row r="214" spans="1:8" ht="31.2">
      <c r="A214" s="185" t="s">
        <v>2481</v>
      </c>
      <c r="B214" s="166" t="s">
        <v>1509</v>
      </c>
      <c r="C214" s="16" t="s">
        <v>211</v>
      </c>
      <c r="D214" s="4" t="s">
        <v>207</v>
      </c>
      <c r="E214" s="11">
        <v>10000</v>
      </c>
      <c r="F214" s="3"/>
      <c r="G214" s="3"/>
      <c r="H214" s="3"/>
    </row>
    <row r="215" spans="1:8">
      <c r="A215" s="185" t="s">
        <v>2487</v>
      </c>
      <c r="B215" s="166" t="s">
        <v>1510</v>
      </c>
      <c r="C215" s="16" t="s">
        <v>212</v>
      </c>
      <c r="D215" s="4"/>
      <c r="E215" s="11">
        <v>500</v>
      </c>
      <c r="F215" s="3"/>
      <c r="G215" s="3"/>
      <c r="H215" s="3"/>
    </row>
    <row r="216" spans="1:8" s="10" customFormat="1">
      <c r="A216" s="185"/>
      <c r="B216" s="166"/>
      <c r="C216" s="66" t="s">
        <v>213</v>
      </c>
      <c r="D216" s="27"/>
      <c r="E216" s="23"/>
    </row>
    <row r="217" spans="1:8" ht="31.2">
      <c r="A217" s="185" t="s">
        <v>2488</v>
      </c>
      <c r="B217" s="116" t="s">
        <v>1462</v>
      </c>
      <c r="C217" s="16" t="s">
        <v>214</v>
      </c>
      <c r="D217" s="4"/>
      <c r="E217" s="11">
        <v>300</v>
      </c>
      <c r="F217" s="3"/>
      <c r="G217" s="3"/>
      <c r="H217" s="3"/>
    </row>
    <row r="218" spans="1:8">
      <c r="A218" s="185" t="s">
        <v>2489</v>
      </c>
      <c r="B218" s="166"/>
      <c r="C218" s="16" t="s">
        <v>215</v>
      </c>
      <c r="D218" s="4"/>
      <c r="E218" s="11">
        <v>3000</v>
      </c>
      <c r="F218" s="3"/>
      <c r="G218" s="3"/>
      <c r="H218" s="3"/>
    </row>
    <row r="219" spans="1:8">
      <c r="A219" s="185" t="s">
        <v>2490</v>
      </c>
      <c r="B219" s="166" t="s">
        <v>1507</v>
      </c>
      <c r="C219" s="16" t="s">
        <v>216</v>
      </c>
      <c r="D219" s="4"/>
      <c r="E219" s="11">
        <v>10000</v>
      </c>
      <c r="F219" s="3"/>
      <c r="G219" s="3"/>
      <c r="H219" s="3"/>
    </row>
    <row r="220" spans="1:8">
      <c r="A220" s="185" t="s">
        <v>2491</v>
      </c>
      <c r="B220" s="166"/>
      <c r="C220" s="16" t="s">
        <v>1731</v>
      </c>
      <c r="D220" s="4"/>
      <c r="E220" s="11">
        <v>15000</v>
      </c>
      <c r="F220" s="3"/>
      <c r="G220" s="3"/>
      <c r="H220" s="3"/>
    </row>
    <row r="221" spans="1:8">
      <c r="A221" s="185"/>
      <c r="B221" s="166"/>
      <c r="C221" s="66" t="s">
        <v>217</v>
      </c>
      <c r="D221" s="27"/>
      <c r="E221" s="23"/>
      <c r="F221" s="3"/>
      <c r="G221" s="3"/>
      <c r="H221" s="3"/>
    </row>
    <row r="222" spans="1:8" ht="31.2">
      <c r="A222" s="185" t="s">
        <v>2492</v>
      </c>
      <c r="B222" s="116" t="s">
        <v>1462</v>
      </c>
      <c r="C222" s="27" t="s">
        <v>218</v>
      </c>
      <c r="D222" s="27"/>
      <c r="E222" s="11">
        <v>300</v>
      </c>
      <c r="F222" s="3"/>
      <c r="G222" s="3"/>
      <c r="H222" s="3"/>
    </row>
    <row r="223" spans="1:8" ht="31.2">
      <c r="A223" s="185" t="s">
        <v>2493</v>
      </c>
      <c r="B223" s="166"/>
      <c r="C223" s="27" t="s">
        <v>219</v>
      </c>
      <c r="D223" s="27"/>
      <c r="E223" s="11">
        <v>3000</v>
      </c>
      <c r="F223" s="3"/>
      <c r="G223" s="3"/>
      <c r="H223" s="3"/>
    </row>
    <row r="224" spans="1:8" ht="31.2">
      <c r="A224" s="185" t="s">
        <v>2494</v>
      </c>
      <c r="B224" s="166"/>
      <c r="C224" s="27" t="s">
        <v>220</v>
      </c>
      <c r="D224" s="27"/>
      <c r="E224" s="11">
        <v>5000</v>
      </c>
      <c r="F224" s="3"/>
      <c r="G224" s="3"/>
      <c r="H224" s="3"/>
    </row>
    <row r="225" spans="1:8">
      <c r="A225" s="185" t="s">
        <v>2495</v>
      </c>
      <c r="B225" s="166"/>
      <c r="C225" s="27" t="s">
        <v>221</v>
      </c>
      <c r="D225" s="27"/>
      <c r="E225" s="11">
        <v>15000</v>
      </c>
      <c r="F225" s="3"/>
      <c r="G225" s="3"/>
      <c r="H225" s="3"/>
    </row>
    <row r="226" spans="1:8">
      <c r="A226" s="185" t="s">
        <v>2496</v>
      </c>
      <c r="B226" s="166" t="s">
        <v>1511</v>
      </c>
      <c r="C226" s="27" t="s">
        <v>222</v>
      </c>
      <c r="D226" s="27"/>
      <c r="E226" s="11">
        <v>1500</v>
      </c>
      <c r="F226" s="3"/>
      <c r="G226" s="3"/>
      <c r="H226" s="3"/>
    </row>
    <row r="227" spans="1:8">
      <c r="A227" s="185" t="s">
        <v>2497</v>
      </c>
      <c r="B227" s="166"/>
      <c r="C227" s="16" t="s">
        <v>1732</v>
      </c>
      <c r="D227" s="27"/>
      <c r="E227" s="11">
        <v>15000</v>
      </c>
      <c r="F227" s="3"/>
      <c r="G227" s="3"/>
      <c r="H227" s="3"/>
    </row>
    <row r="228" spans="1:8">
      <c r="A228" s="185"/>
      <c r="B228" s="166"/>
      <c r="C228" s="66" t="s">
        <v>223</v>
      </c>
      <c r="D228" s="27"/>
      <c r="E228" s="11"/>
      <c r="F228" s="3"/>
      <c r="G228" s="3"/>
      <c r="H228" s="3"/>
    </row>
    <row r="229" spans="1:8">
      <c r="A229" s="185" t="s">
        <v>2498</v>
      </c>
      <c r="B229" s="166" t="s">
        <v>3178</v>
      </c>
      <c r="C229" s="27" t="s">
        <v>1733</v>
      </c>
      <c r="D229" s="27"/>
      <c r="E229" s="11">
        <v>15000</v>
      </c>
      <c r="F229" s="3"/>
      <c r="G229" s="3"/>
      <c r="H229" s="3"/>
    </row>
    <row r="230" spans="1:8">
      <c r="A230" s="185" t="s">
        <v>2499</v>
      </c>
      <c r="B230" s="166"/>
      <c r="C230" s="27" t="s">
        <v>1734</v>
      </c>
      <c r="D230" s="4" t="s">
        <v>97</v>
      </c>
      <c r="E230" s="11">
        <v>10000</v>
      </c>
      <c r="F230" s="3"/>
      <c r="G230" s="3"/>
      <c r="H230" s="3"/>
    </row>
    <row r="231" spans="1:8">
      <c r="A231" s="185" t="s">
        <v>2500</v>
      </c>
      <c r="B231" s="166" t="s">
        <v>1510</v>
      </c>
      <c r="C231" s="27" t="s">
        <v>212</v>
      </c>
      <c r="D231" s="27"/>
      <c r="E231" s="11">
        <v>500</v>
      </c>
      <c r="F231" s="3"/>
      <c r="G231" s="3"/>
      <c r="H231" s="3"/>
    </row>
    <row r="232" spans="1:8">
      <c r="A232" s="185"/>
      <c r="B232" s="166"/>
      <c r="C232" s="66" t="s">
        <v>224</v>
      </c>
      <c r="D232" s="27"/>
      <c r="E232" s="11"/>
      <c r="F232" s="3"/>
      <c r="G232" s="3"/>
      <c r="H232" s="3"/>
    </row>
    <row r="233" spans="1:8">
      <c r="A233" s="185" t="s">
        <v>2501</v>
      </c>
      <c r="B233" s="166" t="s">
        <v>1514</v>
      </c>
      <c r="C233" s="27" t="s">
        <v>1735</v>
      </c>
      <c r="D233" s="27"/>
      <c r="E233" s="11">
        <v>15000</v>
      </c>
      <c r="F233" s="3"/>
      <c r="G233" s="3"/>
      <c r="H233" s="3"/>
    </row>
    <row r="234" spans="1:8">
      <c r="A234" s="185"/>
      <c r="B234" s="166"/>
      <c r="C234" s="66" t="s">
        <v>225</v>
      </c>
      <c r="D234" s="66"/>
      <c r="E234" s="11"/>
      <c r="F234" s="3"/>
      <c r="G234" s="3"/>
      <c r="H234" s="3"/>
    </row>
    <row r="235" spans="1:8">
      <c r="A235" s="185" t="s">
        <v>2502</v>
      </c>
      <c r="B235" s="166" t="s">
        <v>3179</v>
      </c>
      <c r="C235" s="27" t="s">
        <v>226</v>
      </c>
      <c r="D235" s="27"/>
      <c r="E235" s="11">
        <v>10000</v>
      </c>
      <c r="F235" s="3"/>
      <c r="G235" s="3"/>
      <c r="H235" s="3"/>
    </row>
    <row r="236" spans="1:8">
      <c r="A236" s="185" t="s">
        <v>2503</v>
      </c>
      <c r="B236" s="116" t="s">
        <v>1463</v>
      </c>
      <c r="C236" s="27" t="s">
        <v>227</v>
      </c>
      <c r="D236" s="27"/>
      <c r="E236" s="11">
        <v>500</v>
      </c>
      <c r="F236" s="3"/>
      <c r="G236" s="3"/>
      <c r="H236" s="3"/>
    </row>
    <row r="237" spans="1:8" s="10" customFormat="1">
      <c r="A237" s="185"/>
      <c r="B237" s="166"/>
      <c r="C237" s="66" t="s">
        <v>228</v>
      </c>
      <c r="D237" s="66"/>
      <c r="E237" s="11"/>
    </row>
    <row r="238" spans="1:8" s="10" customFormat="1" ht="31.2">
      <c r="A238" s="185" t="s">
        <v>2504</v>
      </c>
      <c r="B238" s="166" t="s">
        <v>3180</v>
      </c>
      <c r="C238" s="27" t="s">
        <v>229</v>
      </c>
      <c r="D238" s="27"/>
      <c r="E238" s="11">
        <v>25000</v>
      </c>
    </row>
    <row r="239" spans="1:8" s="10" customFormat="1">
      <c r="A239" s="185" t="s">
        <v>2505</v>
      </c>
      <c r="B239" s="166"/>
      <c r="C239" s="27" t="s">
        <v>212</v>
      </c>
      <c r="D239" s="27"/>
      <c r="E239" s="11">
        <v>500</v>
      </c>
    </row>
    <row r="240" spans="1:8" s="10" customFormat="1">
      <c r="A240" s="185"/>
      <c r="B240" s="166"/>
      <c r="C240" s="66" t="s">
        <v>230</v>
      </c>
      <c r="D240" s="168"/>
      <c r="E240" s="11"/>
    </row>
    <row r="241" spans="1:8" s="10" customFormat="1">
      <c r="A241" s="185" t="s">
        <v>2506</v>
      </c>
      <c r="B241" s="98" t="s">
        <v>1515</v>
      </c>
      <c r="C241" s="27" t="s">
        <v>1736</v>
      </c>
      <c r="D241" s="4"/>
      <c r="E241" s="11">
        <v>10000</v>
      </c>
    </row>
    <row r="242" spans="1:8" s="10" customFormat="1">
      <c r="A242" s="185" t="s">
        <v>2507</v>
      </c>
      <c r="B242" s="98" t="s">
        <v>3181</v>
      </c>
      <c r="C242" s="27" t="s">
        <v>231</v>
      </c>
      <c r="D242" s="4"/>
      <c r="E242" s="11">
        <v>25500</v>
      </c>
    </row>
    <row r="243" spans="1:8" s="10" customFormat="1">
      <c r="A243" s="185" t="s">
        <v>2508</v>
      </c>
      <c r="B243" s="166" t="s">
        <v>1511</v>
      </c>
      <c r="C243" s="27" t="s">
        <v>222</v>
      </c>
      <c r="D243" s="4"/>
      <c r="E243" s="11">
        <v>1500</v>
      </c>
    </row>
    <row r="244" spans="1:8" s="10" customFormat="1">
      <c r="A244" s="185"/>
      <c r="B244" s="166"/>
      <c r="C244" s="66" t="s">
        <v>232</v>
      </c>
      <c r="D244" s="168"/>
      <c r="E244" s="11"/>
    </row>
    <row r="245" spans="1:8" s="10" customFormat="1" ht="31.2">
      <c r="A245" s="185" t="s">
        <v>2509</v>
      </c>
      <c r="B245" s="116" t="s">
        <v>3182</v>
      </c>
      <c r="C245" s="27" t="s">
        <v>233</v>
      </c>
      <c r="D245" s="4"/>
      <c r="E245" s="11">
        <v>1000</v>
      </c>
    </row>
    <row r="246" spans="1:8" s="10" customFormat="1">
      <c r="A246" s="185" t="s">
        <v>2510</v>
      </c>
      <c r="B246" s="166"/>
      <c r="C246" s="27" t="s">
        <v>234</v>
      </c>
      <c r="D246" s="4"/>
      <c r="E246" s="11">
        <v>10000</v>
      </c>
    </row>
    <row r="247" spans="1:8" s="10" customFormat="1">
      <c r="A247" s="185" t="s">
        <v>2511</v>
      </c>
      <c r="B247" s="166"/>
      <c r="C247" s="27" t="s">
        <v>235</v>
      </c>
      <c r="D247" s="4"/>
      <c r="E247" s="11">
        <v>5000</v>
      </c>
    </row>
    <row r="248" spans="1:8" s="10" customFormat="1">
      <c r="A248" s="185"/>
      <c r="B248" s="166"/>
      <c r="C248" s="66" t="s">
        <v>236</v>
      </c>
      <c r="D248" s="168"/>
      <c r="E248" s="11"/>
    </row>
    <row r="249" spans="1:8" s="10" customFormat="1">
      <c r="A249" s="185" t="s">
        <v>2512</v>
      </c>
      <c r="B249" s="98" t="s">
        <v>1515</v>
      </c>
      <c r="C249" s="27" t="s">
        <v>237</v>
      </c>
      <c r="D249" s="4" t="s">
        <v>238</v>
      </c>
      <c r="E249" s="11">
        <v>1000</v>
      </c>
    </row>
    <row r="250" spans="1:8" s="10" customFormat="1">
      <c r="A250" s="185" t="s">
        <v>2513</v>
      </c>
      <c r="B250" s="166" t="s">
        <v>1511</v>
      </c>
      <c r="C250" s="27" t="s">
        <v>222</v>
      </c>
      <c r="D250" s="4"/>
      <c r="E250" s="11">
        <v>1500</v>
      </c>
    </row>
    <row r="251" spans="1:8" s="10" customFormat="1" ht="31.2">
      <c r="A251" s="185"/>
      <c r="B251" s="166"/>
      <c r="C251" s="66" t="s">
        <v>239</v>
      </c>
      <c r="D251" s="168"/>
      <c r="E251" s="11"/>
    </row>
    <row r="252" spans="1:8" s="10" customFormat="1" ht="31.2">
      <c r="A252" s="185" t="s">
        <v>2514</v>
      </c>
      <c r="B252" s="116" t="s">
        <v>3182</v>
      </c>
      <c r="C252" s="27" t="s">
        <v>1737</v>
      </c>
      <c r="D252" s="4"/>
      <c r="E252" s="11">
        <v>700</v>
      </c>
    </row>
    <row r="253" spans="1:8" s="10" customFormat="1">
      <c r="A253" s="185"/>
      <c r="B253" s="166"/>
      <c r="C253" s="66" t="s">
        <v>240</v>
      </c>
      <c r="D253" s="66"/>
      <c r="E253" s="23"/>
    </row>
    <row r="254" spans="1:8" ht="31.2">
      <c r="A254" s="185" t="s">
        <v>2515</v>
      </c>
      <c r="B254" s="116" t="s">
        <v>3182</v>
      </c>
      <c r="C254" s="16" t="s">
        <v>241</v>
      </c>
      <c r="D254" s="4"/>
      <c r="E254" s="11">
        <v>500</v>
      </c>
      <c r="F254" s="3"/>
      <c r="G254" s="3"/>
      <c r="H254" s="3"/>
    </row>
    <row r="255" spans="1:8">
      <c r="A255" s="185" t="s">
        <v>2516</v>
      </c>
      <c r="B255" s="166"/>
      <c r="C255" s="16" t="s">
        <v>242</v>
      </c>
      <c r="D255" s="4"/>
      <c r="E255" s="11">
        <v>3000</v>
      </c>
      <c r="F255" s="3"/>
      <c r="G255" s="3"/>
      <c r="H255" s="3"/>
    </row>
    <row r="256" spans="1:8">
      <c r="A256" s="189" t="s">
        <v>158</v>
      </c>
      <c r="B256" s="59"/>
      <c r="C256" s="20" t="s">
        <v>244</v>
      </c>
      <c r="D256" s="4"/>
      <c r="E256" s="11"/>
      <c r="F256" s="11"/>
      <c r="G256" s="25"/>
      <c r="H256" s="13"/>
    </row>
    <row r="257" spans="1:8">
      <c r="A257" s="185" t="s">
        <v>159</v>
      </c>
      <c r="B257" s="166" t="s">
        <v>1496</v>
      </c>
      <c r="C257" s="16" t="s">
        <v>245</v>
      </c>
      <c r="D257" s="4" t="s">
        <v>13</v>
      </c>
      <c r="E257" s="11">
        <v>1000</v>
      </c>
      <c r="F257" s="3"/>
      <c r="G257" s="3"/>
      <c r="H257" s="3"/>
    </row>
    <row r="258" spans="1:8">
      <c r="A258" s="185" t="s">
        <v>161</v>
      </c>
      <c r="B258" s="166" t="s">
        <v>1516</v>
      </c>
      <c r="C258" s="16" t="s">
        <v>246</v>
      </c>
      <c r="D258" s="4" t="s">
        <v>13</v>
      </c>
      <c r="E258" s="11">
        <v>900</v>
      </c>
      <c r="F258" s="3"/>
      <c r="G258" s="3"/>
      <c r="H258" s="3"/>
    </row>
    <row r="259" spans="1:8">
      <c r="A259" s="185" t="s">
        <v>163</v>
      </c>
      <c r="B259" s="166" t="s">
        <v>1517</v>
      </c>
      <c r="C259" s="16" t="s">
        <v>247</v>
      </c>
      <c r="D259" s="4"/>
      <c r="E259" s="11">
        <v>200</v>
      </c>
      <c r="F259" s="3"/>
      <c r="G259" s="3"/>
      <c r="H259" s="3"/>
    </row>
    <row r="260" spans="1:8">
      <c r="A260" s="185" t="s">
        <v>1898</v>
      </c>
      <c r="B260" s="166" t="s">
        <v>1518</v>
      </c>
      <c r="C260" s="16" t="s">
        <v>248</v>
      </c>
      <c r="D260" s="4"/>
      <c r="E260" s="11">
        <v>150</v>
      </c>
      <c r="F260" s="3"/>
      <c r="G260" s="3"/>
      <c r="H260" s="3"/>
    </row>
    <row r="261" spans="1:8">
      <c r="A261" s="185" t="s">
        <v>1899</v>
      </c>
      <c r="B261" s="166" t="s">
        <v>1519</v>
      </c>
      <c r="C261" s="16" t="s">
        <v>249</v>
      </c>
      <c r="D261" s="4"/>
      <c r="E261" s="11">
        <v>200</v>
      </c>
      <c r="F261" s="3"/>
      <c r="G261" s="3"/>
      <c r="H261" s="3"/>
    </row>
    <row r="262" spans="1:8">
      <c r="A262" s="185" t="s">
        <v>1900</v>
      </c>
      <c r="B262" s="166"/>
      <c r="C262" s="16" t="s">
        <v>250</v>
      </c>
      <c r="D262" s="4"/>
      <c r="E262" s="11">
        <v>100</v>
      </c>
      <c r="F262" s="3"/>
      <c r="G262" s="3"/>
      <c r="H262" s="3"/>
    </row>
    <row r="263" spans="1:8">
      <c r="A263" s="185" t="s">
        <v>2517</v>
      </c>
      <c r="B263" s="166" t="s">
        <v>1524</v>
      </c>
      <c r="C263" s="16" t="s">
        <v>251</v>
      </c>
      <c r="D263" s="4" t="s">
        <v>175</v>
      </c>
      <c r="E263" s="11">
        <v>20</v>
      </c>
      <c r="F263" s="3"/>
      <c r="G263" s="3"/>
      <c r="H263" s="3"/>
    </row>
    <row r="264" spans="1:8">
      <c r="A264" s="185" t="s">
        <v>2518</v>
      </c>
      <c r="B264" s="166"/>
      <c r="C264" s="16" t="s">
        <v>252</v>
      </c>
      <c r="D264" s="4" t="s">
        <v>253</v>
      </c>
      <c r="E264" s="11">
        <v>20</v>
      </c>
      <c r="F264" s="3"/>
      <c r="G264" s="3"/>
      <c r="H264" s="3"/>
    </row>
    <row r="265" spans="1:8">
      <c r="A265" s="185" t="s">
        <v>2519</v>
      </c>
      <c r="B265" s="166"/>
      <c r="C265" s="16" t="s">
        <v>254</v>
      </c>
      <c r="D265" s="4" t="s">
        <v>255</v>
      </c>
      <c r="E265" s="11">
        <v>20</v>
      </c>
      <c r="F265" s="3"/>
      <c r="G265" s="3"/>
      <c r="H265" s="3"/>
    </row>
    <row r="266" spans="1:8">
      <c r="A266" s="185" t="s">
        <v>2520</v>
      </c>
      <c r="B266" s="166" t="s">
        <v>1521</v>
      </c>
      <c r="C266" s="16" t="s">
        <v>256</v>
      </c>
      <c r="D266" s="4"/>
      <c r="E266" s="11">
        <v>20</v>
      </c>
      <c r="F266" s="3"/>
      <c r="G266" s="3"/>
      <c r="H266" s="3"/>
    </row>
    <row r="267" spans="1:8">
      <c r="A267" s="185" t="s">
        <v>2521</v>
      </c>
      <c r="B267" s="166" t="s">
        <v>1522</v>
      </c>
      <c r="C267" s="16" t="s">
        <v>257</v>
      </c>
      <c r="D267" s="4"/>
      <c r="E267" s="11">
        <v>100</v>
      </c>
      <c r="F267" s="3"/>
      <c r="G267" s="3"/>
      <c r="H267" s="3"/>
    </row>
    <row r="268" spans="1:8">
      <c r="A268" s="185" t="s">
        <v>2522</v>
      </c>
      <c r="B268" s="166" t="s">
        <v>1523</v>
      </c>
      <c r="C268" s="16" t="s">
        <v>258</v>
      </c>
      <c r="D268" s="4"/>
      <c r="E268" s="11">
        <v>100</v>
      </c>
      <c r="F268" s="3"/>
      <c r="G268" s="3"/>
      <c r="H268" s="3"/>
    </row>
    <row r="269" spans="1:8" ht="46.8">
      <c r="A269" s="185" t="s">
        <v>2523</v>
      </c>
      <c r="B269" s="166" t="s">
        <v>3183</v>
      </c>
      <c r="C269" s="16" t="s">
        <v>259</v>
      </c>
      <c r="D269" s="4"/>
      <c r="E269" s="11">
        <v>200</v>
      </c>
      <c r="F269" s="3"/>
      <c r="G269" s="3"/>
      <c r="H269" s="3"/>
    </row>
    <row r="270" spans="1:8">
      <c r="A270" s="185" t="s">
        <v>2524</v>
      </c>
      <c r="B270" s="166" t="s">
        <v>3184</v>
      </c>
      <c r="C270" s="16" t="s">
        <v>260</v>
      </c>
      <c r="D270" s="4"/>
      <c r="E270" s="11">
        <v>200</v>
      </c>
      <c r="F270" s="3"/>
      <c r="G270" s="3"/>
      <c r="H270" s="3"/>
    </row>
    <row r="271" spans="1:8">
      <c r="A271" s="185" t="s">
        <v>2525</v>
      </c>
      <c r="B271" s="166"/>
      <c r="C271" s="16" t="s">
        <v>261</v>
      </c>
      <c r="D271" s="4"/>
      <c r="E271" s="11">
        <v>200</v>
      </c>
      <c r="F271" s="3"/>
      <c r="G271" s="3"/>
      <c r="H271" s="3"/>
    </row>
    <row r="272" spans="1:8">
      <c r="A272" s="189" t="s">
        <v>2526</v>
      </c>
      <c r="B272" s="59"/>
      <c r="C272" s="16" t="s">
        <v>262</v>
      </c>
      <c r="D272" s="4"/>
      <c r="E272" s="11"/>
      <c r="F272" s="3"/>
      <c r="G272" s="3"/>
      <c r="H272" s="3"/>
    </row>
    <row r="273" spans="1:8">
      <c r="A273" s="185" t="s">
        <v>2527</v>
      </c>
      <c r="B273" s="112" t="s">
        <v>3185</v>
      </c>
      <c r="C273" s="16" t="s">
        <v>263</v>
      </c>
      <c r="D273" s="4"/>
      <c r="E273" s="11">
        <v>1100</v>
      </c>
      <c r="F273" s="3"/>
      <c r="G273" s="3"/>
      <c r="H273" s="3"/>
    </row>
    <row r="274" spans="1:8">
      <c r="A274" s="185" t="s">
        <v>2528</v>
      </c>
      <c r="B274" s="166" t="s">
        <v>3186</v>
      </c>
      <c r="C274" s="16" t="s">
        <v>264</v>
      </c>
      <c r="D274" s="4"/>
      <c r="E274" s="11">
        <v>650</v>
      </c>
      <c r="F274" s="3"/>
      <c r="G274" s="3"/>
      <c r="H274" s="3"/>
    </row>
    <row r="275" spans="1:8">
      <c r="A275" s="189" t="s">
        <v>164</v>
      </c>
      <c r="B275" s="59"/>
      <c r="C275" s="62" t="s">
        <v>266</v>
      </c>
      <c r="D275" s="4"/>
      <c r="E275" s="11"/>
      <c r="F275" s="11"/>
      <c r="G275" s="12"/>
      <c r="H275" s="13"/>
    </row>
    <row r="276" spans="1:8" ht="31.2">
      <c r="A276" s="185" t="s">
        <v>166</v>
      </c>
      <c r="B276" s="166" t="s">
        <v>3187</v>
      </c>
      <c r="C276" s="16" t="s">
        <v>268</v>
      </c>
      <c r="D276" s="4" t="s">
        <v>17</v>
      </c>
      <c r="E276" s="11">
        <v>1300</v>
      </c>
      <c r="F276" s="3"/>
      <c r="G276" s="3"/>
      <c r="H276" s="3"/>
    </row>
    <row r="277" spans="1:8" ht="31.2">
      <c r="A277" s="185" t="s">
        <v>167</v>
      </c>
      <c r="B277" s="166" t="s">
        <v>3188</v>
      </c>
      <c r="C277" s="16" t="s">
        <v>270</v>
      </c>
      <c r="D277" s="4" t="s">
        <v>17</v>
      </c>
      <c r="E277" s="11">
        <v>2200</v>
      </c>
      <c r="F277" s="3"/>
      <c r="G277" s="3"/>
      <c r="H277" s="3"/>
    </row>
    <row r="278" spans="1:8" ht="31.2">
      <c r="A278" s="185" t="s">
        <v>2365</v>
      </c>
      <c r="B278" s="166" t="s">
        <v>3188</v>
      </c>
      <c r="C278" s="16" t="s">
        <v>2366</v>
      </c>
      <c r="D278" s="4" t="s">
        <v>17</v>
      </c>
      <c r="E278" s="11">
        <v>5300</v>
      </c>
      <c r="F278" s="3"/>
      <c r="G278" s="3"/>
      <c r="H278" s="3"/>
    </row>
    <row r="279" spans="1:8" ht="31.2">
      <c r="A279" s="185" t="s">
        <v>168</v>
      </c>
      <c r="B279" s="166" t="s">
        <v>3189</v>
      </c>
      <c r="C279" s="16" t="s">
        <v>272</v>
      </c>
      <c r="D279" s="4" t="s">
        <v>17</v>
      </c>
      <c r="E279" s="11">
        <v>650</v>
      </c>
      <c r="F279" s="3"/>
      <c r="G279" s="3"/>
      <c r="H279" s="3"/>
    </row>
    <row r="280" spans="1:8" ht="31.2">
      <c r="A280" s="185" t="s">
        <v>171</v>
      </c>
      <c r="B280" s="166" t="s">
        <v>1513</v>
      </c>
      <c r="C280" s="16" t="s">
        <v>274</v>
      </c>
      <c r="D280" s="4" t="s">
        <v>17</v>
      </c>
      <c r="E280" s="11">
        <v>400</v>
      </c>
      <c r="F280" s="3"/>
      <c r="G280" s="3"/>
      <c r="H280" s="3"/>
    </row>
    <row r="281" spans="1:8" ht="31.2">
      <c r="A281" s="185" t="s">
        <v>173</v>
      </c>
      <c r="B281" s="166" t="s">
        <v>3190</v>
      </c>
      <c r="C281" s="16" t="s">
        <v>24</v>
      </c>
      <c r="D281" s="4" t="s">
        <v>17</v>
      </c>
      <c r="E281" s="11">
        <v>300</v>
      </c>
      <c r="F281" s="3"/>
      <c r="G281" s="3"/>
      <c r="H281" s="3"/>
    </row>
    <row r="282" spans="1:8" ht="31.2">
      <c r="A282" s="185" t="s">
        <v>176</v>
      </c>
      <c r="B282" s="119" t="s">
        <v>1716</v>
      </c>
      <c r="C282" s="16" t="s">
        <v>277</v>
      </c>
      <c r="D282" s="4" t="s">
        <v>17</v>
      </c>
      <c r="E282" s="11">
        <v>1000</v>
      </c>
      <c r="F282" s="3"/>
      <c r="G282" s="3"/>
      <c r="H282" s="3"/>
    </row>
    <row r="283" spans="1:8" ht="31.2">
      <c r="A283" s="185" t="s">
        <v>179</v>
      </c>
      <c r="B283" s="112" t="s">
        <v>1717</v>
      </c>
      <c r="C283" s="16" t="s">
        <v>278</v>
      </c>
      <c r="D283" s="4" t="s">
        <v>17</v>
      </c>
      <c r="E283" s="11">
        <v>350</v>
      </c>
      <c r="F283" s="3"/>
      <c r="G283" s="3"/>
      <c r="H283" s="3"/>
    </row>
    <row r="284" spans="1:8" ht="31.2">
      <c r="A284" s="185" t="s">
        <v>1901</v>
      </c>
      <c r="B284" s="166" t="s">
        <v>1446</v>
      </c>
      <c r="C284" s="16" t="s">
        <v>279</v>
      </c>
      <c r="D284" s="4" t="s">
        <v>17</v>
      </c>
      <c r="E284" s="11">
        <v>200</v>
      </c>
      <c r="F284" s="3"/>
      <c r="G284" s="3"/>
      <c r="H284" s="3"/>
    </row>
    <row r="285" spans="1:8" ht="31.2">
      <c r="A285" s="185" t="s">
        <v>1902</v>
      </c>
      <c r="B285" s="166" t="s">
        <v>1446</v>
      </c>
      <c r="C285" s="16" t="s">
        <v>280</v>
      </c>
      <c r="D285" s="4" t="s">
        <v>17</v>
      </c>
      <c r="E285" s="11">
        <v>450</v>
      </c>
      <c r="F285" s="3"/>
      <c r="G285" s="3"/>
      <c r="H285" s="3"/>
    </row>
    <row r="286" spans="1:8" ht="31.2">
      <c r="A286" s="185" t="s">
        <v>1903</v>
      </c>
      <c r="B286" s="166" t="s">
        <v>1446</v>
      </c>
      <c r="C286" s="16" t="s">
        <v>282</v>
      </c>
      <c r="D286" s="4" t="s">
        <v>17</v>
      </c>
      <c r="E286" s="11">
        <v>400</v>
      </c>
      <c r="F286" s="3"/>
      <c r="G286" s="3"/>
      <c r="H286" s="3"/>
    </row>
    <row r="287" spans="1:8" ht="31.2">
      <c r="A287" s="185" t="s">
        <v>1904</v>
      </c>
      <c r="B287" s="166" t="s">
        <v>1512</v>
      </c>
      <c r="C287" s="16" t="s">
        <v>284</v>
      </c>
      <c r="D287" s="4" t="s">
        <v>17</v>
      </c>
      <c r="E287" s="11">
        <v>350</v>
      </c>
      <c r="F287" s="3"/>
      <c r="G287" s="3"/>
      <c r="H287" s="3"/>
    </row>
    <row r="288" spans="1:8" ht="31.2">
      <c r="A288" s="185" t="s">
        <v>1905</v>
      </c>
      <c r="B288" s="110" t="s">
        <v>3191</v>
      </c>
      <c r="C288" s="16" t="s">
        <v>286</v>
      </c>
      <c r="D288" s="4" t="s">
        <v>17</v>
      </c>
      <c r="E288" s="11">
        <v>450</v>
      </c>
      <c r="F288" s="3"/>
      <c r="G288" s="3"/>
      <c r="H288" s="3"/>
    </row>
    <row r="289" spans="1:8" ht="31.2">
      <c r="A289" s="185" t="s">
        <v>1906</v>
      </c>
      <c r="B289" s="110" t="s">
        <v>3191</v>
      </c>
      <c r="C289" s="16" t="s">
        <v>288</v>
      </c>
      <c r="D289" s="4" t="s">
        <v>17</v>
      </c>
      <c r="E289" s="11">
        <v>650</v>
      </c>
      <c r="F289" s="3"/>
      <c r="G289" s="3"/>
      <c r="H289" s="3"/>
    </row>
    <row r="290" spans="1:8" ht="31.2">
      <c r="A290" s="185" t="s">
        <v>1907</v>
      </c>
      <c r="B290" s="110" t="s">
        <v>3191</v>
      </c>
      <c r="C290" s="16" t="s">
        <v>290</v>
      </c>
      <c r="D290" s="4" t="s">
        <v>17</v>
      </c>
      <c r="E290" s="11">
        <v>1000</v>
      </c>
      <c r="F290" s="3"/>
      <c r="G290" s="3"/>
      <c r="H290" s="3"/>
    </row>
    <row r="291" spans="1:8" ht="31.2">
      <c r="A291" s="185" t="s">
        <v>1908</v>
      </c>
      <c r="B291" s="146" t="s">
        <v>3192</v>
      </c>
      <c r="C291" s="16" t="s">
        <v>292</v>
      </c>
      <c r="D291" s="4" t="s">
        <v>17</v>
      </c>
      <c r="E291" s="11">
        <v>1000</v>
      </c>
      <c r="F291" s="3"/>
      <c r="G291" s="3"/>
      <c r="H291" s="3"/>
    </row>
    <row r="292" spans="1:8" ht="31.2">
      <c r="A292" s="185" t="s">
        <v>1909</v>
      </c>
      <c r="B292" s="166" t="s">
        <v>1532</v>
      </c>
      <c r="C292" s="16" t="s">
        <v>294</v>
      </c>
      <c r="D292" s="4" t="s">
        <v>17</v>
      </c>
      <c r="E292" s="11">
        <v>250</v>
      </c>
      <c r="F292" s="3"/>
      <c r="G292" s="3"/>
      <c r="H292" s="3"/>
    </row>
    <row r="293" spans="1:8" ht="31.2">
      <c r="A293" s="185" t="s">
        <v>1910</v>
      </c>
      <c r="B293" s="166" t="s">
        <v>1533</v>
      </c>
      <c r="C293" s="16" t="s">
        <v>296</v>
      </c>
      <c r="D293" s="4" t="s">
        <v>17</v>
      </c>
      <c r="E293" s="11">
        <v>500</v>
      </c>
      <c r="F293" s="3"/>
      <c r="G293" s="3"/>
      <c r="H293" s="3"/>
    </row>
    <row r="294" spans="1:8" ht="31.2">
      <c r="A294" s="185" t="s">
        <v>1910</v>
      </c>
      <c r="B294" s="166" t="s">
        <v>1533</v>
      </c>
      <c r="C294" s="16" t="s">
        <v>3634</v>
      </c>
      <c r="D294" s="4" t="s">
        <v>17</v>
      </c>
      <c r="E294" s="11">
        <v>300</v>
      </c>
      <c r="F294" s="3"/>
      <c r="G294" s="3"/>
      <c r="H294" s="3"/>
    </row>
    <row r="295" spans="1:8" ht="31.2">
      <c r="A295" s="185" t="s">
        <v>1911</v>
      </c>
      <c r="B295" s="4" t="s">
        <v>3633</v>
      </c>
      <c r="C295" s="16" t="s">
        <v>3635</v>
      </c>
      <c r="D295" s="4" t="s">
        <v>17</v>
      </c>
      <c r="E295" s="11">
        <v>600</v>
      </c>
      <c r="F295" s="3"/>
      <c r="G295" s="3"/>
      <c r="H295" s="3"/>
    </row>
    <row r="296" spans="1:8" ht="31.2">
      <c r="A296" s="185" t="s">
        <v>1912</v>
      </c>
      <c r="B296" s="146" t="s">
        <v>3193</v>
      </c>
      <c r="C296" s="16" t="s">
        <v>297</v>
      </c>
      <c r="D296" s="4" t="s">
        <v>17</v>
      </c>
      <c r="E296" s="11">
        <v>400</v>
      </c>
      <c r="F296" s="3"/>
      <c r="G296" s="3"/>
      <c r="H296" s="3"/>
    </row>
    <row r="297" spans="1:8" ht="31.2">
      <c r="A297" s="185" t="s">
        <v>1913</v>
      </c>
      <c r="B297" s="166" t="s">
        <v>3194</v>
      </c>
      <c r="C297" s="16" t="s">
        <v>298</v>
      </c>
      <c r="D297" s="4" t="s">
        <v>17</v>
      </c>
      <c r="E297" s="11">
        <v>900</v>
      </c>
      <c r="F297" s="3"/>
      <c r="G297" s="3"/>
      <c r="H297" s="3"/>
    </row>
    <row r="298" spans="1:8" ht="31.2">
      <c r="A298" s="185" t="s">
        <v>1914</v>
      </c>
      <c r="B298" s="166" t="s">
        <v>1534</v>
      </c>
      <c r="C298" s="16" t="s">
        <v>299</v>
      </c>
      <c r="D298" s="4" t="s">
        <v>17</v>
      </c>
      <c r="E298" s="11">
        <v>500</v>
      </c>
      <c r="F298" s="3"/>
      <c r="G298" s="3"/>
      <c r="H298" s="3"/>
    </row>
    <row r="299" spans="1:8" ht="31.2">
      <c r="A299" s="185" t="s">
        <v>1915</v>
      </c>
      <c r="B299" s="147" t="s">
        <v>1459</v>
      </c>
      <c r="C299" s="16" t="s">
        <v>300</v>
      </c>
      <c r="D299" s="4" t="s">
        <v>17</v>
      </c>
      <c r="E299" s="11">
        <v>600</v>
      </c>
      <c r="F299" s="3"/>
      <c r="G299" s="3"/>
      <c r="H299" s="3"/>
    </row>
    <row r="300" spans="1:8" ht="31.2">
      <c r="A300" s="185" t="s">
        <v>1916</v>
      </c>
      <c r="B300" s="4" t="s">
        <v>1588</v>
      </c>
      <c r="C300" s="16" t="s">
        <v>301</v>
      </c>
      <c r="D300" s="4" t="s">
        <v>17</v>
      </c>
      <c r="E300" s="11">
        <v>900</v>
      </c>
      <c r="F300" s="3"/>
      <c r="G300" s="3"/>
      <c r="H300" s="3"/>
    </row>
    <row r="301" spans="1:8" ht="31.2">
      <c r="A301" s="185" t="s">
        <v>1917</v>
      </c>
      <c r="B301" s="4" t="s">
        <v>1588</v>
      </c>
      <c r="C301" s="16" t="s">
        <v>302</v>
      </c>
      <c r="D301" s="4" t="s">
        <v>17</v>
      </c>
      <c r="E301" s="11">
        <v>1000</v>
      </c>
      <c r="F301" s="3"/>
      <c r="G301" s="3"/>
      <c r="H301" s="3"/>
    </row>
    <row r="302" spans="1:8" ht="31.2">
      <c r="A302" s="185" t="s">
        <v>1918</v>
      </c>
      <c r="B302" s="166" t="s">
        <v>1535</v>
      </c>
      <c r="C302" s="16" t="s">
        <v>303</v>
      </c>
      <c r="D302" s="4" t="s">
        <v>17</v>
      </c>
      <c r="E302" s="11">
        <v>700</v>
      </c>
      <c r="F302" s="3"/>
      <c r="G302" s="3"/>
      <c r="H302" s="3"/>
    </row>
    <row r="303" spans="1:8" ht="31.2">
      <c r="A303" s="185" t="s">
        <v>1919</v>
      </c>
      <c r="B303" s="166" t="s">
        <v>3195</v>
      </c>
      <c r="C303" s="16" t="s">
        <v>3636</v>
      </c>
      <c r="D303" s="4" t="s">
        <v>17</v>
      </c>
      <c r="E303" s="11">
        <v>400</v>
      </c>
      <c r="F303" s="3"/>
      <c r="G303" s="3"/>
      <c r="H303" s="3"/>
    </row>
    <row r="304" spans="1:8" ht="31.2">
      <c r="A304" s="185" t="s">
        <v>1920</v>
      </c>
      <c r="B304" s="166" t="s">
        <v>3196</v>
      </c>
      <c r="C304" s="16" t="s">
        <v>196</v>
      </c>
      <c r="D304" s="4" t="s">
        <v>17</v>
      </c>
      <c r="E304" s="11">
        <v>400</v>
      </c>
      <c r="F304" s="3"/>
      <c r="G304" s="3"/>
      <c r="H304" s="3"/>
    </row>
    <row r="305" spans="1:8" ht="31.2">
      <c r="A305" s="190" t="s">
        <v>1921</v>
      </c>
      <c r="B305" s="166" t="s">
        <v>1457</v>
      </c>
      <c r="C305" s="170" t="s">
        <v>304</v>
      </c>
      <c r="D305" s="4" t="s">
        <v>17</v>
      </c>
      <c r="E305" s="11">
        <v>300</v>
      </c>
      <c r="F305" s="3"/>
      <c r="G305" s="3"/>
      <c r="H305" s="3"/>
    </row>
    <row r="306" spans="1:8" ht="31.2">
      <c r="A306" s="190" t="s">
        <v>1922</v>
      </c>
      <c r="B306" s="116" t="s">
        <v>3197</v>
      </c>
      <c r="C306" s="170" t="s">
        <v>305</v>
      </c>
      <c r="D306" s="4" t="s">
        <v>17</v>
      </c>
      <c r="E306" s="11">
        <v>550</v>
      </c>
      <c r="F306" s="3"/>
      <c r="G306" s="3"/>
      <c r="H306" s="3"/>
    </row>
    <row r="307" spans="1:8" ht="31.2">
      <c r="A307" s="190" t="s">
        <v>2529</v>
      </c>
      <c r="B307" s="116" t="s">
        <v>3198</v>
      </c>
      <c r="C307" s="170" t="s">
        <v>306</v>
      </c>
      <c r="D307" s="4" t="s">
        <v>17</v>
      </c>
      <c r="E307" s="11">
        <v>600</v>
      </c>
      <c r="F307" s="3"/>
      <c r="G307" s="3"/>
      <c r="H307" s="3"/>
    </row>
    <row r="308" spans="1:8" ht="46.8">
      <c r="A308" s="190" t="s">
        <v>2530</v>
      </c>
      <c r="B308" s="166" t="s">
        <v>3199</v>
      </c>
      <c r="C308" s="170" t="s">
        <v>307</v>
      </c>
      <c r="D308" s="4" t="s">
        <v>17</v>
      </c>
      <c r="E308" s="11">
        <v>800</v>
      </c>
      <c r="F308" s="3"/>
      <c r="G308" s="3"/>
      <c r="H308" s="3"/>
    </row>
    <row r="309" spans="1:8" ht="46.8">
      <c r="A309" s="185" t="s">
        <v>2531</v>
      </c>
      <c r="B309" s="166" t="s">
        <v>3200</v>
      </c>
      <c r="C309" s="16" t="s">
        <v>308</v>
      </c>
      <c r="D309" s="4" t="s">
        <v>17</v>
      </c>
      <c r="E309" s="11">
        <v>1300</v>
      </c>
      <c r="F309" s="3"/>
      <c r="G309" s="3"/>
      <c r="H309" s="3"/>
    </row>
    <row r="310" spans="1:8" ht="31.2">
      <c r="A310" s="185" t="s">
        <v>2532</v>
      </c>
      <c r="B310" s="116" t="s">
        <v>3201</v>
      </c>
      <c r="C310" s="16" t="s">
        <v>309</v>
      </c>
      <c r="D310" s="4" t="s">
        <v>17</v>
      </c>
      <c r="E310" s="11">
        <v>400</v>
      </c>
      <c r="F310" s="3"/>
      <c r="G310" s="3"/>
      <c r="H310" s="3"/>
    </row>
    <row r="311" spans="1:8" ht="31.2">
      <c r="A311" s="185" t="s">
        <v>1923</v>
      </c>
      <c r="B311" s="148" t="s">
        <v>3202</v>
      </c>
      <c r="C311" s="16" t="s">
        <v>310</v>
      </c>
      <c r="D311" s="4" t="s">
        <v>17</v>
      </c>
      <c r="E311" s="11">
        <v>500</v>
      </c>
      <c r="F311" s="3"/>
      <c r="G311" s="3"/>
      <c r="H311" s="3"/>
    </row>
    <row r="312" spans="1:8" ht="31.2">
      <c r="A312" s="185" t="s">
        <v>1924</v>
      </c>
      <c r="B312" s="166" t="s">
        <v>1536</v>
      </c>
      <c r="C312" s="16" t="s">
        <v>311</v>
      </c>
      <c r="D312" s="4" t="s">
        <v>17</v>
      </c>
      <c r="E312" s="11">
        <v>500</v>
      </c>
      <c r="F312" s="3"/>
      <c r="G312" s="3"/>
      <c r="H312" s="3"/>
    </row>
    <row r="313" spans="1:8" ht="31.2">
      <c r="A313" s="185" t="s">
        <v>1925</v>
      </c>
      <c r="B313" s="4" t="s">
        <v>1589</v>
      </c>
      <c r="C313" s="16" t="s">
        <v>28</v>
      </c>
      <c r="D313" s="4" t="s">
        <v>17</v>
      </c>
      <c r="E313" s="11">
        <v>600</v>
      </c>
      <c r="F313" s="3"/>
      <c r="G313" s="3"/>
      <c r="H313" s="3"/>
    </row>
    <row r="314" spans="1:8" ht="31.2">
      <c r="A314" s="185" t="s">
        <v>1926</v>
      </c>
      <c r="B314" s="4" t="s">
        <v>1589</v>
      </c>
      <c r="C314" s="16" t="s">
        <v>312</v>
      </c>
      <c r="D314" s="4" t="s">
        <v>17</v>
      </c>
      <c r="E314" s="11">
        <v>350</v>
      </c>
      <c r="F314" s="3"/>
      <c r="G314" s="3"/>
      <c r="H314" s="3"/>
    </row>
    <row r="315" spans="1:8" ht="31.2">
      <c r="A315" s="185" t="s">
        <v>1927</v>
      </c>
      <c r="B315" s="119" t="s">
        <v>3203</v>
      </c>
      <c r="C315" s="16" t="s">
        <v>313</v>
      </c>
      <c r="D315" s="4" t="s">
        <v>17</v>
      </c>
      <c r="E315" s="11">
        <v>400</v>
      </c>
      <c r="F315" s="3"/>
      <c r="G315" s="3"/>
      <c r="H315" s="3"/>
    </row>
    <row r="316" spans="1:8" ht="31.2">
      <c r="A316" s="185" t="s">
        <v>1928</v>
      </c>
      <c r="B316" s="116" t="s">
        <v>3204</v>
      </c>
      <c r="C316" s="69" t="s">
        <v>314</v>
      </c>
      <c r="D316" s="4" t="s">
        <v>17</v>
      </c>
      <c r="E316" s="11">
        <v>2750</v>
      </c>
      <c r="F316" s="3"/>
      <c r="G316" s="3"/>
      <c r="H316" s="3"/>
    </row>
    <row r="317" spans="1:8" ht="31.2">
      <c r="A317" s="185" t="s">
        <v>1929</v>
      </c>
      <c r="B317" s="116" t="s">
        <v>3205</v>
      </c>
      <c r="C317" s="16" t="s">
        <v>315</v>
      </c>
      <c r="D317" s="4" t="s">
        <v>17</v>
      </c>
      <c r="E317" s="11">
        <v>500</v>
      </c>
      <c r="F317" s="3"/>
      <c r="G317" s="3"/>
      <c r="H317" s="3"/>
    </row>
    <row r="318" spans="1:8" ht="31.2">
      <c r="A318" s="185" t="s">
        <v>1930</v>
      </c>
      <c r="B318" s="116" t="s">
        <v>3197</v>
      </c>
      <c r="C318" s="16" t="s">
        <v>316</v>
      </c>
      <c r="D318" s="4" t="s">
        <v>17</v>
      </c>
      <c r="E318" s="11">
        <v>500</v>
      </c>
      <c r="F318" s="3"/>
      <c r="G318" s="3"/>
      <c r="H318" s="3"/>
    </row>
    <row r="319" spans="1:8" ht="31.2">
      <c r="A319" s="185" t="s">
        <v>1931</v>
      </c>
      <c r="B319" s="116" t="s">
        <v>3206</v>
      </c>
      <c r="C319" s="16" t="s">
        <v>317</v>
      </c>
      <c r="D319" s="4" t="s">
        <v>17</v>
      </c>
      <c r="E319" s="11">
        <v>400</v>
      </c>
      <c r="F319" s="3"/>
      <c r="G319" s="3"/>
      <c r="H319" s="3"/>
    </row>
    <row r="320" spans="1:8">
      <c r="A320" s="185" t="s">
        <v>1932</v>
      </c>
      <c r="B320" s="116" t="s">
        <v>3207</v>
      </c>
      <c r="C320" s="16" t="s">
        <v>318</v>
      </c>
      <c r="D320" s="4"/>
      <c r="E320" s="11"/>
      <c r="F320" s="3"/>
      <c r="G320" s="3"/>
      <c r="H320" s="3"/>
    </row>
    <row r="321" spans="1:8" ht="31.2">
      <c r="A321" s="185" t="s">
        <v>2533</v>
      </c>
      <c r="B321" s="116" t="s">
        <v>3207</v>
      </c>
      <c r="C321" s="16" t="s">
        <v>319</v>
      </c>
      <c r="D321" s="4" t="s">
        <v>17</v>
      </c>
      <c r="E321" s="11">
        <v>500</v>
      </c>
      <c r="F321" s="3"/>
      <c r="G321" s="3"/>
      <c r="H321" s="3"/>
    </row>
    <row r="322" spans="1:8" ht="31.2">
      <c r="A322" s="185" t="s">
        <v>2534</v>
      </c>
      <c r="B322" s="116" t="s">
        <v>3207</v>
      </c>
      <c r="C322" s="16" t="s">
        <v>320</v>
      </c>
      <c r="D322" s="4" t="s">
        <v>17</v>
      </c>
      <c r="E322" s="11">
        <v>800</v>
      </c>
      <c r="F322" s="3"/>
      <c r="G322" s="3"/>
      <c r="H322" s="3"/>
    </row>
    <row r="323" spans="1:8">
      <c r="A323" s="185" t="s">
        <v>1933</v>
      </c>
      <c r="B323" s="116" t="s">
        <v>3208</v>
      </c>
      <c r="C323" s="16" t="s">
        <v>321</v>
      </c>
      <c r="D323" s="4"/>
      <c r="E323" s="11"/>
      <c r="F323" s="3"/>
      <c r="G323" s="3"/>
      <c r="H323" s="3"/>
    </row>
    <row r="324" spans="1:8" ht="31.2">
      <c r="A324" s="185" t="s">
        <v>2535</v>
      </c>
      <c r="B324" s="116" t="s">
        <v>3208</v>
      </c>
      <c r="C324" s="16" t="s">
        <v>322</v>
      </c>
      <c r="D324" s="4" t="s">
        <v>17</v>
      </c>
      <c r="E324" s="11">
        <v>650</v>
      </c>
      <c r="F324" s="3"/>
      <c r="G324" s="3"/>
      <c r="H324" s="3"/>
    </row>
    <row r="325" spans="1:8" ht="31.2">
      <c r="A325" s="185" t="s">
        <v>2536</v>
      </c>
      <c r="B325" s="119" t="s">
        <v>3208</v>
      </c>
      <c r="C325" s="16" t="s">
        <v>323</v>
      </c>
      <c r="D325" s="4" t="s">
        <v>17</v>
      </c>
      <c r="E325" s="11">
        <v>400</v>
      </c>
      <c r="F325" s="3"/>
      <c r="G325" s="3"/>
      <c r="H325" s="3"/>
    </row>
    <row r="326" spans="1:8">
      <c r="A326" s="185" t="s">
        <v>1934</v>
      </c>
      <c r="B326" s="119" t="s">
        <v>3208</v>
      </c>
      <c r="C326" s="16" t="s">
        <v>324</v>
      </c>
      <c r="D326" s="4"/>
      <c r="E326" s="11"/>
      <c r="F326" s="3"/>
      <c r="G326" s="3"/>
      <c r="H326" s="3"/>
    </row>
    <row r="327" spans="1:8" ht="31.2">
      <c r="A327" s="185" t="s">
        <v>2538</v>
      </c>
      <c r="B327" s="119" t="s">
        <v>3208</v>
      </c>
      <c r="C327" s="16" t="s">
        <v>322</v>
      </c>
      <c r="D327" s="4" t="s">
        <v>17</v>
      </c>
      <c r="E327" s="11">
        <v>700</v>
      </c>
      <c r="F327" s="3"/>
      <c r="G327" s="3"/>
      <c r="H327" s="3"/>
    </row>
    <row r="328" spans="1:8" ht="31.2">
      <c r="A328" s="185" t="s">
        <v>2539</v>
      </c>
      <c r="B328" s="119" t="s">
        <v>3208</v>
      </c>
      <c r="C328" s="16" t="s">
        <v>325</v>
      </c>
      <c r="D328" s="4" t="s">
        <v>17</v>
      </c>
      <c r="E328" s="11">
        <v>400</v>
      </c>
      <c r="F328" s="3"/>
      <c r="G328" s="3"/>
      <c r="H328" s="3"/>
    </row>
    <row r="329" spans="1:8" ht="31.2">
      <c r="A329" s="185" t="s">
        <v>2540</v>
      </c>
      <c r="B329" s="119" t="s">
        <v>3208</v>
      </c>
      <c r="C329" s="16" t="s">
        <v>326</v>
      </c>
      <c r="D329" s="4" t="s">
        <v>17</v>
      </c>
      <c r="E329" s="11">
        <v>300</v>
      </c>
      <c r="F329" s="3"/>
      <c r="G329" s="3"/>
      <c r="H329" s="3"/>
    </row>
    <row r="330" spans="1:8" ht="31.2">
      <c r="A330" s="185" t="s">
        <v>2537</v>
      </c>
      <c r="B330" s="112" t="s">
        <v>3209</v>
      </c>
      <c r="C330" s="16" t="s">
        <v>327</v>
      </c>
      <c r="D330" s="4" t="s">
        <v>17</v>
      </c>
      <c r="E330" s="11">
        <v>850</v>
      </c>
      <c r="F330" s="3"/>
      <c r="G330" s="3"/>
      <c r="H330" s="3"/>
    </row>
    <row r="331" spans="1:8" ht="31.2">
      <c r="A331" s="185" t="s">
        <v>2541</v>
      </c>
      <c r="B331" s="119" t="s">
        <v>3207</v>
      </c>
      <c r="C331" s="16" t="s">
        <v>328</v>
      </c>
      <c r="D331" s="4" t="s">
        <v>17</v>
      </c>
      <c r="E331" s="11">
        <v>300</v>
      </c>
      <c r="F331" s="3"/>
      <c r="G331" s="3"/>
      <c r="H331" s="3"/>
    </row>
    <row r="332" spans="1:8" ht="31.2">
      <c r="A332" s="185" t="s">
        <v>2542</v>
      </c>
      <c r="B332" s="119" t="s">
        <v>3210</v>
      </c>
      <c r="C332" s="16" t="s">
        <v>329</v>
      </c>
      <c r="D332" s="4" t="s">
        <v>17</v>
      </c>
      <c r="E332" s="11">
        <v>350</v>
      </c>
      <c r="F332" s="3"/>
      <c r="G332" s="3"/>
      <c r="H332" s="3"/>
    </row>
    <row r="333" spans="1:8">
      <c r="A333" s="185" t="s">
        <v>2543</v>
      </c>
      <c r="B333" s="119" t="s">
        <v>1679</v>
      </c>
      <c r="C333" s="16" t="s">
        <v>330</v>
      </c>
      <c r="D333" s="4"/>
      <c r="E333" s="11"/>
      <c r="F333" s="3"/>
      <c r="G333" s="3"/>
      <c r="H333" s="3"/>
    </row>
    <row r="334" spans="1:8" ht="31.2">
      <c r="A334" s="185" t="s">
        <v>2545</v>
      </c>
      <c r="B334" s="119" t="s">
        <v>1679</v>
      </c>
      <c r="C334" s="16" t="s">
        <v>331</v>
      </c>
      <c r="D334" s="4" t="s">
        <v>17</v>
      </c>
      <c r="E334" s="11">
        <v>300</v>
      </c>
      <c r="F334" s="3"/>
      <c r="G334" s="3"/>
      <c r="H334" s="3"/>
    </row>
    <row r="335" spans="1:8" ht="31.2">
      <c r="A335" s="185" t="s">
        <v>2546</v>
      </c>
      <c r="B335" s="119" t="s">
        <v>1679</v>
      </c>
      <c r="C335" s="16" t="s">
        <v>332</v>
      </c>
      <c r="D335" s="4" t="s">
        <v>17</v>
      </c>
      <c r="E335" s="11">
        <v>500</v>
      </c>
      <c r="F335" s="3"/>
      <c r="G335" s="3"/>
      <c r="H335" s="3"/>
    </row>
    <row r="336" spans="1:8" ht="31.2">
      <c r="A336" s="185" t="s">
        <v>2544</v>
      </c>
      <c r="B336" s="119" t="s">
        <v>3194</v>
      </c>
      <c r="C336" s="16" t="s">
        <v>333</v>
      </c>
      <c r="D336" s="4" t="s">
        <v>17</v>
      </c>
      <c r="E336" s="11">
        <v>800</v>
      </c>
      <c r="F336" s="3"/>
      <c r="G336" s="3"/>
      <c r="H336" s="3"/>
    </row>
    <row r="337" spans="1:8" ht="31.2">
      <c r="A337" s="185" t="s">
        <v>2547</v>
      </c>
      <c r="B337" s="119" t="s">
        <v>3211</v>
      </c>
      <c r="C337" s="16" t="s">
        <v>334</v>
      </c>
      <c r="D337" s="4" t="s">
        <v>17</v>
      </c>
      <c r="E337" s="11">
        <v>700</v>
      </c>
      <c r="F337" s="3"/>
      <c r="G337" s="3"/>
      <c r="H337" s="3"/>
    </row>
    <row r="338" spans="1:8" ht="31.2">
      <c r="A338" s="185" t="s">
        <v>2549</v>
      </c>
      <c r="B338" s="119" t="s">
        <v>3211</v>
      </c>
      <c r="C338" s="16" t="s">
        <v>335</v>
      </c>
      <c r="D338" s="4" t="s">
        <v>17</v>
      </c>
      <c r="E338" s="11">
        <v>1300</v>
      </c>
      <c r="F338" s="3"/>
      <c r="G338" s="3"/>
      <c r="H338" s="3"/>
    </row>
    <row r="339" spans="1:8" ht="31.2">
      <c r="A339" s="185" t="s">
        <v>2548</v>
      </c>
      <c r="B339" s="119" t="s">
        <v>3212</v>
      </c>
      <c r="C339" s="16" t="s">
        <v>336</v>
      </c>
      <c r="D339" s="4" t="s">
        <v>17</v>
      </c>
      <c r="E339" s="11">
        <v>700</v>
      </c>
      <c r="F339" s="3"/>
      <c r="G339" s="3"/>
      <c r="H339" s="3"/>
    </row>
    <row r="340" spans="1:8" ht="31.2">
      <c r="A340" s="185" t="s">
        <v>2551</v>
      </c>
      <c r="B340" s="119" t="s">
        <v>3212</v>
      </c>
      <c r="C340" s="16" t="s">
        <v>337</v>
      </c>
      <c r="D340" s="4" t="s">
        <v>17</v>
      </c>
      <c r="E340" s="11">
        <v>1300</v>
      </c>
      <c r="F340" s="3"/>
      <c r="G340" s="3"/>
      <c r="H340" s="3"/>
    </row>
    <row r="341" spans="1:8" ht="31.2">
      <c r="A341" s="185" t="s">
        <v>2550</v>
      </c>
      <c r="B341" s="166" t="s">
        <v>3213</v>
      </c>
      <c r="C341" s="16" t="s">
        <v>338</v>
      </c>
      <c r="D341" s="4" t="s">
        <v>17</v>
      </c>
      <c r="E341" s="11">
        <v>500</v>
      </c>
      <c r="F341" s="3"/>
      <c r="G341" s="3"/>
      <c r="H341" s="3"/>
    </row>
    <row r="342" spans="1:8" ht="31.2">
      <c r="A342" s="185" t="s">
        <v>2552</v>
      </c>
      <c r="B342" s="166" t="s">
        <v>3213</v>
      </c>
      <c r="C342" s="16" t="s">
        <v>339</v>
      </c>
      <c r="D342" s="4" t="s">
        <v>17</v>
      </c>
      <c r="E342" s="11">
        <v>800</v>
      </c>
      <c r="F342" s="3"/>
      <c r="G342" s="3"/>
      <c r="H342" s="3"/>
    </row>
    <row r="343" spans="1:8" ht="31.2">
      <c r="A343" s="185" t="s">
        <v>2553</v>
      </c>
      <c r="B343" s="166"/>
      <c r="C343" s="16" t="s">
        <v>340</v>
      </c>
      <c r="D343" s="4" t="s">
        <v>17</v>
      </c>
      <c r="E343" s="11">
        <v>100</v>
      </c>
      <c r="F343" s="3"/>
      <c r="G343" s="3"/>
      <c r="H343" s="3"/>
    </row>
    <row r="344" spans="1:8" ht="31.2">
      <c r="A344" s="185" t="s">
        <v>2554</v>
      </c>
      <c r="B344" s="119" t="s">
        <v>3214</v>
      </c>
      <c r="C344" s="16" t="s">
        <v>341</v>
      </c>
      <c r="D344" s="4" t="s">
        <v>17</v>
      </c>
      <c r="E344" s="11">
        <v>450</v>
      </c>
      <c r="F344" s="3"/>
      <c r="G344" s="3"/>
      <c r="H344" s="3"/>
    </row>
    <row r="345" spans="1:8" ht="31.2">
      <c r="A345" s="185" t="s">
        <v>2555</v>
      </c>
      <c r="B345" s="119" t="s">
        <v>3212</v>
      </c>
      <c r="C345" s="16" t="s">
        <v>342</v>
      </c>
      <c r="D345" s="4" t="s">
        <v>17</v>
      </c>
      <c r="E345" s="11">
        <v>1000</v>
      </c>
      <c r="F345" s="3"/>
      <c r="G345" s="3"/>
      <c r="H345" s="3"/>
    </row>
    <row r="346" spans="1:8" ht="31.2">
      <c r="A346" s="185" t="s">
        <v>2556</v>
      </c>
      <c r="B346" s="119" t="s">
        <v>3214</v>
      </c>
      <c r="C346" s="16" t="s">
        <v>343</v>
      </c>
      <c r="D346" s="4" t="s">
        <v>17</v>
      </c>
      <c r="E346" s="11">
        <v>1300</v>
      </c>
      <c r="F346" s="3"/>
      <c r="G346" s="3"/>
      <c r="H346" s="3"/>
    </row>
    <row r="347" spans="1:8" ht="31.2">
      <c r="A347" s="185" t="s">
        <v>2557</v>
      </c>
      <c r="B347" s="119" t="s">
        <v>3214</v>
      </c>
      <c r="C347" s="16" t="s">
        <v>344</v>
      </c>
      <c r="D347" s="4" t="s">
        <v>17</v>
      </c>
      <c r="E347" s="11">
        <v>200</v>
      </c>
      <c r="F347" s="3"/>
      <c r="G347" s="3"/>
      <c r="H347" s="3"/>
    </row>
    <row r="348" spans="1:8" ht="31.2">
      <c r="A348" s="185" t="s">
        <v>2558</v>
      </c>
      <c r="B348" s="166" t="s">
        <v>3215</v>
      </c>
      <c r="C348" s="16" t="s">
        <v>345</v>
      </c>
      <c r="D348" s="4" t="s">
        <v>17</v>
      </c>
      <c r="E348" s="11">
        <v>150</v>
      </c>
      <c r="F348" s="3"/>
      <c r="G348" s="3"/>
      <c r="H348" s="3"/>
    </row>
    <row r="349" spans="1:8">
      <c r="A349" s="185" t="s">
        <v>2559</v>
      </c>
      <c r="B349" s="119" t="s">
        <v>3216</v>
      </c>
      <c r="C349" s="16" t="s">
        <v>346</v>
      </c>
      <c r="D349" s="4" t="s">
        <v>2367</v>
      </c>
      <c r="E349" s="11">
        <v>600</v>
      </c>
      <c r="F349" s="3"/>
      <c r="G349" s="3"/>
      <c r="H349" s="3"/>
    </row>
    <row r="350" spans="1:8">
      <c r="A350" s="189" t="s">
        <v>200</v>
      </c>
      <c r="B350" s="59"/>
      <c r="C350" s="62" t="s">
        <v>348</v>
      </c>
      <c r="D350" s="4"/>
      <c r="E350" s="11"/>
      <c r="F350" s="11"/>
      <c r="G350" s="12"/>
      <c r="H350" s="13">
        <f t="shared" ref="H350" si="0">G350*1.1</f>
        <v>0</v>
      </c>
    </row>
    <row r="351" spans="1:8">
      <c r="A351" s="185" t="s">
        <v>1738</v>
      </c>
      <c r="B351" s="112" t="s">
        <v>1664</v>
      </c>
      <c r="C351" s="9" t="s">
        <v>349</v>
      </c>
      <c r="D351" s="4" t="s">
        <v>350</v>
      </c>
      <c r="E351" s="11">
        <v>200</v>
      </c>
      <c r="F351" s="3"/>
      <c r="G351" s="3"/>
      <c r="H351" s="3"/>
    </row>
    <row r="352" spans="1:8">
      <c r="A352" s="185" t="s">
        <v>2560</v>
      </c>
      <c r="B352" s="166" t="s">
        <v>1590</v>
      </c>
      <c r="C352" s="9" t="s">
        <v>351</v>
      </c>
      <c r="D352" s="4" t="s">
        <v>350</v>
      </c>
      <c r="E352" s="11">
        <v>250</v>
      </c>
      <c r="F352" s="3"/>
      <c r="G352" s="3"/>
      <c r="H352" s="3"/>
    </row>
    <row r="353" spans="1:8">
      <c r="A353" s="185" t="s">
        <v>1885</v>
      </c>
      <c r="B353" s="112" t="s">
        <v>3217</v>
      </c>
      <c r="C353" s="16" t="s">
        <v>352</v>
      </c>
      <c r="D353" s="4" t="s">
        <v>350</v>
      </c>
      <c r="E353" s="11">
        <v>300</v>
      </c>
      <c r="F353" s="3"/>
      <c r="G353" s="3"/>
      <c r="H353" s="3"/>
    </row>
    <row r="354" spans="1:8">
      <c r="A354" s="185" t="s">
        <v>1935</v>
      </c>
      <c r="B354" s="166" t="s">
        <v>3218</v>
      </c>
      <c r="C354" s="16" t="s">
        <v>353</v>
      </c>
      <c r="D354" s="4" t="s">
        <v>350</v>
      </c>
      <c r="E354" s="11">
        <v>350</v>
      </c>
      <c r="F354" s="3"/>
      <c r="G354" s="3"/>
      <c r="H354" s="3"/>
    </row>
    <row r="355" spans="1:8">
      <c r="A355" s="185" t="s">
        <v>1936</v>
      </c>
      <c r="B355" s="119" t="s">
        <v>3219</v>
      </c>
      <c r="C355" s="16" t="s">
        <v>354</v>
      </c>
      <c r="D355" s="4" t="s">
        <v>355</v>
      </c>
      <c r="E355" s="11">
        <v>100</v>
      </c>
      <c r="F355" s="3"/>
      <c r="G355" s="3"/>
      <c r="H355" s="3"/>
    </row>
    <row r="356" spans="1:8">
      <c r="A356" s="185" t="s">
        <v>1937</v>
      </c>
      <c r="B356" s="119" t="s">
        <v>3219</v>
      </c>
      <c r="C356" s="16" t="s">
        <v>356</v>
      </c>
      <c r="D356" s="4" t="s">
        <v>355</v>
      </c>
      <c r="E356" s="11">
        <v>150</v>
      </c>
      <c r="F356" s="3"/>
      <c r="G356" s="3"/>
      <c r="H356" s="3"/>
    </row>
    <row r="357" spans="1:8">
      <c r="A357" s="185" t="s">
        <v>1938</v>
      </c>
      <c r="B357" s="119" t="s">
        <v>3220</v>
      </c>
      <c r="C357" s="9" t="s">
        <v>357</v>
      </c>
      <c r="D357" s="4" t="s">
        <v>350</v>
      </c>
      <c r="E357" s="11">
        <v>150</v>
      </c>
      <c r="F357" s="3"/>
      <c r="G357" s="3"/>
      <c r="H357" s="3"/>
    </row>
    <row r="358" spans="1:8">
      <c r="A358" s="185" t="s">
        <v>1939</v>
      </c>
      <c r="B358" s="119" t="s">
        <v>3221</v>
      </c>
      <c r="C358" s="9" t="s">
        <v>358</v>
      </c>
      <c r="D358" s="4" t="s">
        <v>350</v>
      </c>
      <c r="E358" s="11">
        <v>200</v>
      </c>
      <c r="F358" s="3"/>
      <c r="G358" s="3"/>
      <c r="H358" s="3"/>
    </row>
    <row r="359" spans="1:8" ht="47.4" thickBot="1">
      <c r="A359" s="185" t="s">
        <v>1940</v>
      </c>
      <c r="B359" s="166" t="s">
        <v>3218</v>
      </c>
      <c r="C359" s="16" t="s">
        <v>359</v>
      </c>
      <c r="D359" s="4" t="s">
        <v>350</v>
      </c>
      <c r="E359" s="11">
        <v>300</v>
      </c>
      <c r="F359" s="3"/>
      <c r="G359" s="3"/>
      <c r="H359" s="3"/>
    </row>
    <row r="360" spans="1:8" ht="47.4" thickBot="1">
      <c r="A360" s="185" t="s">
        <v>1941</v>
      </c>
      <c r="B360" s="123" t="s">
        <v>3218</v>
      </c>
      <c r="C360" s="16" t="s">
        <v>360</v>
      </c>
      <c r="D360" s="4" t="s">
        <v>350</v>
      </c>
      <c r="E360" s="11">
        <v>350</v>
      </c>
      <c r="F360" s="3"/>
      <c r="G360" s="3"/>
      <c r="H360" s="3"/>
    </row>
    <row r="361" spans="1:8" ht="16.2" thickBot="1">
      <c r="A361" s="185" t="s">
        <v>1942</v>
      </c>
      <c r="B361" s="123" t="s">
        <v>3218</v>
      </c>
      <c r="C361" s="9" t="s">
        <v>361</v>
      </c>
      <c r="D361" s="4" t="s">
        <v>350</v>
      </c>
      <c r="E361" s="11">
        <v>200</v>
      </c>
      <c r="F361" s="3"/>
      <c r="G361" s="3"/>
      <c r="H361" s="3"/>
    </row>
    <row r="362" spans="1:8" ht="16.2" thickBot="1">
      <c r="A362" s="185" t="s">
        <v>1943</v>
      </c>
      <c r="B362" s="123" t="s">
        <v>3218</v>
      </c>
      <c r="C362" s="9" t="s">
        <v>362</v>
      </c>
      <c r="D362" s="4" t="s">
        <v>350</v>
      </c>
      <c r="E362" s="11">
        <v>450</v>
      </c>
      <c r="F362" s="3"/>
      <c r="G362" s="3"/>
      <c r="H362" s="3"/>
    </row>
    <row r="363" spans="1:8">
      <c r="A363" s="185" t="s">
        <v>1944</v>
      </c>
      <c r="B363" s="119" t="s">
        <v>3222</v>
      </c>
      <c r="C363" s="16" t="s">
        <v>363</v>
      </c>
      <c r="D363" s="4" t="s">
        <v>355</v>
      </c>
      <c r="E363" s="11">
        <v>200</v>
      </c>
      <c r="F363" s="3"/>
      <c r="G363" s="3"/>
      <c r="H363" s="3"/>
    </row>
    <row r="364" spans="1:8">
      <c r="A364" s="185" t="s">
        <v>1945</v>
      </c>
      <c r="B364" s="119" t="s">
        <v>3222</v>
      </c>
      <c r="C364" s="16" t="s">
        <v>364</v>
      </c>
      <c r="D364" s="4" t="s">
        <v>355</v>
      </c>
      <c r="E364" s="11">
        <v>200</v>
      </c>
      <c r="F364" s="3"/>
      <c r="G364" s="3"/>
      <c r="H364" s="3"/>
    </row>
    <row r="365" spans="1:8">
      <c r="A365" s="185" t="s">
        <v>1946</v>
      </c>
      <c r="B365" s="112" t="s">
        <v>3223</v>
      </c>
      <c r="C365" s="9" t="s">
        <v>365</v>
      </c>
      <c r="D365" s="4" t="s">
        <v>350</v>
      </c>
      <c r="E365" s="11">
        <v>1100</v>
      </c>
      <c r="F365" s="3"/>
      <c r="G365" s="3"/>
      <c r="H365" s="3"/>
    </row>
    <row r="366" spans="1:8">
      <c r="A366" s="185" t="s">
        <v>1947</v>
      </c>
      <c r="B366" s="119" t="s">
        <v>1590</v>
      </c>
      <c r="C366" s="16" t="s">
        <v>366</v>
      </c>
      <c r="D366" s="4"/>
      <c r="E366" s="11">
        <v>900</v>
      </c>
      <c r="F366" s="3"/>
      <c r="G366" s="3"/>
      <c r="H366" s="3"/>
    </row>
    <row r="367" spans="1:8">
      <c r="A367" s="185" t="s">
        <v>1948</v>
      </c>
      <c r="B367" s="166" t="s">
        <v>3218</v>
      </c>
      <c r="C367" s="16" t="s">
        <v>367</v>
      </c>
      <c r="D367" s="4"/>
      <c r="E367" s="11">
        <v>550</v>
      </c>
      <c r="F367" s="3"/>
      <c r="G367" s="3"/>
      <c r="H367" s="3"/>
    </row>
    <row r="368" spans="1:8">
      <c r="A368" s="189" t="s">
        <v>202</v>
      </c>
      <c r="B368" s="59"/>
      <c r="C368" s="62" t="s">
        <v>369</v>
      </c>
      <c r="D368" s="27"/>
      <c r="E368" s="23"/>
      <c r="F368" s="3"/>
      <c r="G368" s="3"/>
      <c r="H368" s="3"/>
    </row>
    <row r="369" spans="1:8" s="10" customFormat="1">
      <c r="A369" s="187" t="s">
        <v>1739</v>
      </c>
      <c r="B369" s="166" t="s">
        <v>3224</v>
      </c>
      <c r="C369" s="27" t="s">
        <v>370</v>
      </c>
      <c r="D369" s="4" t="s">
        <v>350</v>
      </c>
      <c r="E369" s="30">
        <v>200</v>
      </c>
    </row>
    <row r="370" spans="1:8" s="10" customFormat="1">
      <c r="A370" s="187" t="s">
        <v>1740</v>
      </c>
      <c r="B370" s="166"/>
      <c r="C370" s="27" t="s">
        <v>371</v>
      </c>
      <c r="D370" s="4" t="s">
        <v>350</v>
      </c>
      <c r="E370" s="30">
        <v>120</v>
      </c>
    </row>
    <row r="371" spans="1:8" s="10" customFormat="1">
      <c r="A371" s="187" t="s">
        <v>1741</v>
      </c>
      <c r="B371" s="166"/>
      <c r="C371" s="27" t="s">
        <v>372</v>
      </c>
      <c r="D371" s="4" t="s">
        <v>350</v>
      </c>
      <c r="E371" s="30">
        <v>120</v>
      </c>
    </row>
    <row r="372" spans="1:8" s="10" customFormat="1">
      <c r="A372" s="187" t="s">
        <v>1884</v>
      </c>
      <c r="B372" s="166" t="s">
        <v>3225</v>
      </c>
      <c r="C372" s="27" t="s">
        <v>373</v>
      </c>
      <c r="D372" s="4" t="s">
        <v>350</v>
      </c>
      <c r="E372" s="30">
        <v>100</v>
      </c>
    </row>
    <row r="373" spans="1:8" s="10" customFormat="1">
      <c r="A373" s="187" t="s">
        <v>1949</v>
      </c>
      <c r="B373" s="166" t="s">
        <v>1590</v>
      </c>
      <c r="C373" s="27" t="s">
        <v>351</v>
      </c>
      <c r="D373" s="4" t="s">
        <v>350</v>
      </c>
      <c r="E373" s="30">
        <v>150</v>
      </c>
    </row>
    <row r="374" spans="1:8" s="10" customFormat="1">
      <c r="A374" s="187" t="s">
        <v>1950</v>
      </c>
      <c r="B374" s="202" t="s">
        <v>3226</v>
      </c>
      <c r="C374" s="27" t="s">
        <v>374</v>
      </c>
      <c r="D374" s="4" t="s">
        <v>350</v>
      </c>
      <c r="E374" s="30">
        <v>200</v>
      </c>
    </row>
    <row r="375" spans="1:8" s="10" customFormat="1">
      <c r="A375" s="187" t="s">
        <v>1951</v>
      </c>
      <c r="B375" s="202" t="s">
        <v>3226</v>
      </c>
      <c r="C375" s="27" t="s">
        <v>375</v>
      </c>
      <c r="D375" s="4" t="s">
        <v>350</v>
      </c>
      <c r="E375" s="30">
        <v>150</v>
      </c>
    </row>
    <row r="376" spans="1:8" s="10" customFormat="1">
      <c r="A376" s="187" t="s">
        <v>1952</v>
      </c>
      <c r="B376" s="202" t="s">
        <v>3226</v>
      </c>
      <c r="C376" s="27" t="s">
        <v>376</v>
      </c>
      <c r="D376" s="4" t="s">
        <v>350</v>
      </c>
      <c r="E376" s="30">
        <v>150</v>
      </c>
    </row>
    <row r="377" spans="1:8" s="10" customFormat="1">
      <c r="A377" s="187" t="s">
        <v>1953</v>
      </c>
      <c r="B377" s="202" t="s">
        <v>3226</v>
      </c>
      <c r="C377" s="27" t="s">
        <v>377</v>
      </c>
      <c r="D377" s="4" t="s">
        <v>350</v>
      </c>
      <c r="E377" s="30">
        <v>200</v>
      </c>
    </row>
    <row r="378" spans="1:8" s="10" customFormat="1">
      <c r="A378" s="187" t="s">
        <v>1954</v>
      </c>
      <c r="B378" s="119" t="s">
        <v>3227</v>
      </c>
      <c r="C378" s="27" t="s">
        <v>378</v>
      </c>
      <c r="D378" s="4" t="s">
        <v>350</v>
      </c>
      <c r="E378" s="30">
        <v>300</v>
      </c>
    </row>
    <row r="379" spans="1:8" s="10" customFormat="1">
      <c r="A379" s="187" t="s">
        <v>1955</v>
      </c>
      <c r="B379" s="119" t="s">
        <v>3227</v>
      </c>
      <c r="C379" s="27" t="s">
        <v>379</v>
      </c>
      <c r="D379" s="4" t="s">
        <v>350</v>
      </c>
      <c r="E379" s="30">
        <v>400</v>
      </c>
    </row>
    <row r="380" spans="1:8" s="10" customFormat="1">
      <c r="A380" s="189" t="s">
        <v>243</v>
      </c>
      <c r="B380" s="59"/>
      <c r="C380" s="62" t="s">
        <v>381</v>
      </c>
      <c r="D380" s="27"/>
      <c r="E380" s="23"/>
      <c r="F380" s="23"/>
      <c r="G380" s="24"/>
      <c r="H380" s="9">
        <f t="shared" ref="H380" si="1">G380*1.1</f>
        <v>0</v>
      </c>
    </row>
    <row r="381" spans="1:8">
      <c r="A381" s="189" t="s">
        <v>1956</v>
      </c>
      <c r="B381" s="59"/>
      <c r="C381" s="62" t="s">
        <v>382</v>
      </c>
      <c r="D381" s="4"/>
      <c r="E381" s="11"/>
      <c r="F381" s="11"/>
      <c r="G381" s="12"/>
      <c r="H381" s="13"/>
    </row>
    <row r="382" spans="1:8" s="10" customFormat="1" ht="31.2">
      <c r="A382" s="185" t="s">
        <v>1957</v>
      </c>
      <c r="B382" s="119" t="s">
        <v>3228</v>
      </c>
      <c r="C382" s="27" t="s">
        <v>383</v>
      </c>
      <c r="D382" s="4" t="s">
        <v>30</v>
      </c>
      <c r="E382" s="11">
        <v>100</v>
      </c>
    </row>
    <row r="383" spans="1:8" s="10" customFormat="1">
      <c r="A383" s="185" t="s">
        <v>1958</v>
      </c>
      <c r="B383" s="119" t="s">
        <v>3228</v>
      </c>
      <c r="C383" s="27" t="s">
        <v>384</v>
      </c>
      <c r="D383" s="4" t="s">
        <v>30</v>
      </c>
      <c r="E383" s="11">
        <v>150</v>
      </c>
    </row>
    <row r="384" spans="1:8" s="10" customFormat="1">
      <c r="A384" s="185" t="s">
        <v>1959</v>
      </c>
      <c r="B384" s="119" t="s">
        <v>3229</v>
      </c>
      <c r="C384" s="27" t="s">
        <v>385</v>
      </c>
      <c r="D384" s="4" t="s">
        <v>30</v>
      </c>
      <c r="E384" s="11">
        <v>50</v>
      </c>
    </row>
    <row r="385" spans="1:8" s="10" customFormat="1">
      <c r="A385" s="185" t="s">
        <v>1960</v>
      </c>
      <c r="B385" s="119" t="s">
        <v>3166</v>
      </c>
      <c r="C385" s="27" t="s">
        <v>29</v>
      </c>
      <c r="D385" s="4" t="s">
        <v>30</v>
      </c>
      <c r="E385" s="11">
        <v>50</v>
      </c>
    </row>
    <row r="386" spans="1:8" s="10" customFormat="1">
      <c r="A386" s="185" t="s">
        <v>1961</v>
      </c>
      <c r="B386" s="110" t="s">
        <v>3230</v>
      </c>
      <c r="C386" s="27" t="s">
        <v>34</v>
      </c>
      <c r="D386" s="4" t="s">
        <v>30</v>
      </c>
      <c r="E386" s="11">
        <v>50</v>
      </c>
    </row>
    <row r="387" spans="1:8" s="10" customFormat="1">
      <c r="A387" s="185" t="s">
        <v>1962</v>
      </c>
      <c r="B387" s="166" t="s">
        <v>1528</v>
      </c>
      <c r="C387" s="27" t="s">
        <v>386</v>
      </c>
      <c r="D387" s="4" t="s">
        <v>30</v>
      </c>
      <c r="E387" s="11">
        <v>100</v>
      </c>
    </row>
    <row r="388" spans="1:8" s="10" customFormat="1">
      <c r="A388" s="185" t="s">
        <v>1963</v>
      </c>
      <c r="B388" s="119" t="s">
        <v>3168</v>
      </c>
      <c r="C388" s="27" t="s">
        <v>33</v>
      </c>
      <c r="D388" s="4" t="s">
        <v>30</v>
      </c>
      <c r="E388" s="11">
        <v>50</v>
      </c>
    </row>
    <row r="389" spans="1:8" s="10" customFormat="1">
      <c r="A389" s="185" t="s">
        <v>1964</v>
      </c>
      <c r="B389" s="166" t="s">
        <v>1529</v>
      </c>
      <c r="C389" s="27" t="s">
        <v>32</v>
      </c>
      <c r="D389" s="4" t="s">
        <v>30</v>
      </c>
      <c r="E389" s="11">
        <v>50</v>
      </c>
    </row>
    <row r="390" spans="1:8" s="10" customFormat="1">
      <c r="A390" s="185" t="s">
        <v>2561</v>
      </c>
      <c r="B390" s="119" t="s">
        <v>3167</v>
      </c>
      <c r="C390" s="27" t="s">
        <v>387</v>
      </c>
      <c r="D390" s="4" t="s">
        <v>30</v>
      </c>
      <c r="E390" s="11">
        <v>50</v>
      </c>
    </row>
    <row r="391" spans="1:8" s="10" customFormat="1">
      <c r="A391" s="185" t="s">
        <v>2562</v>
      </c>
      <c r="B391" s="112" t="s">
        <v>3231</v>
      </c>
      <c r="C391" s="27" t="s">
        <v>388</v>
      </c>
      <c r="D391" s="4" t="s">
        <v>30</v>
      </c>
      <c r="E391" s="11">
        <v>150</v>
      </c>
    </row>
    <row r="392" spans="1:8" s="10" customFormat="1">
      <c r="A392" s="185" t="s">
        <v>2563</v>
      </c>
      <c r="B392" s="112" t="s">
        <v>3232</v>
      </c>
      <c r="C392" s="27" t="s">
        <v>389</v>
      </c>
      <c r="D392" s="4" t="s">
        <v>30</v>
      </c>
      <c r="E392" s="11">
        <v>200</v>
      </c>
    </row>
    <row r="393" spans="1:8" s="10" customFormat="1">
      <c r="A393" s="185" t="s">
        <v>2564</v>
      </c>
      <c r="B393" s="166" t="s">
        <v>1537</v>
      </c>
      <c r="C393" s="27" t="s">
        <v>35</v>
      </c>
      <c r="D393" s="4" t="s">
        <v>30</v>
      </c>
      <c r="E393" s="11">
        <v>200</v>
      </c>
    </row>
    <row r="394" spans="1:8" s="10" customFormat="1" ht="31.2">
      <c r="A394" s="185" t="s">
        <v>2565</v>
      </c>
      <c r="B394" s="112" t="s">
        <v>3233</v>
      </c>
      <c r="C394" s="27" t="s">
        <v>390</v>
      </c>
      <c r="D394" s="4" t="s">
        <v>30</v>
      </c>
      <c r="E394" s="11">
        <v>150</v>
      </c>
    </row>
    <row r="395" spans="1:8">
      <c r="A395" s="189" t="s">
        <v>1965</v>
      </c>
      <c r="B395" s="59"/>
      <c r="C395" s="62" t="s">
        <v>391</v>
      </c>
      <c r="D395" s="4"/>
      <c r="E395" s="11"/>
      <c r="F395" s="3"/>
      <c r="G395" s="3"/>
      <c r="H395" s="3"/>
    </row>
    <row r="396" spans="1:8">
      <c r="A396" s="185" t="s">
        <v>1966</v>
      </c>
      <c r="B396" s="119" t="s">
        <v>3234</v>
      </c>
      <c r="C396" s="27" t="s">
        <v>392</v>
      </c>
      <c r="D396" s="4" t="s">
        <v>30</v>
      </c>
      <c r="E396" s="11">
        <v>150</v>
      </c>
      <c r="F396" s="3"/>
      <c r="G396" s="3"/>
      <c r="H396" s="3"/>
    </row>
    <row r="397" spans="1:8">
      <c r="A397" s="185" t="s">
        <v>1967</v>
      </c>
      <c r="B397" s="119" t="s">
        <v>3235</v>
      </c>
      <c r="C397" s="27" t="s">
        <v>393</v>
      </c>
      <c r="D397" s="4" t="s">
        <v>30</v>
      </c>
      <c r="E397" s="11">
        <v>150</v>
      </c>
      <c r="F397" s="3"/>
      <c r="G397" s="3"/>
      <c r="H397" s="3"/>
    </row>
    <row r="398" spans="1:8">
      <c r="A398" s="185" t="s">
        <v>1968</v>
      </c>
      <c r="B398" s="119" t="s">
        <v>3236</v>
      </c>
      <c r="C398" s="27" t="s">
        <v>394</v>
      </c>
      <c r="D398" s="4" t="s">
        <v>30</v>
      </c>
      <c r="E398" s="11">
        <v>90</v>
      </c>
      <c r="F398" s="3"/>
      <c r="G398" s="3"/>
      <c r="H398" s="3"/>
    </row>
    <row r="399" spans="1:8">
      <c r="A399" s="185" t="s">
        <v>1969</v>
      </c>
      <c r="B399" s="166" t="s">
        <v>1525</v>
      </c>
      <c r="C399" s="27" t="s">
        <v>38</v>
      </c>
      <c r="D399" s="4" t="s">
        <v>30</v>
      </c>
      <c r="E399" s="11">
        <v>90</v>
      </c>
      <c r="F399" s="3"/>
      <c r="G399" s="3"/>
      <c r="H399" s="3"/>
    </row>
    <row r="400" spans="1:8" s="28" customFormat="1" ht="31.2">
      <c r="A400" s="185" t="s">
        <v>1970</v>
      </c>
      <c r="B400" s="166" t="s">
        <v>3237</v>
      </c>
      <c r="C400" s="27" t="s">
        <v>395</v>
      </c>
      <c r="D400" s="4" t="s">
        <v>30</v>
      </c>
      <c r="E400" s="11">
        <v>100</v>
      </c>
    </row>
    <row r="401" spans="1:8">
      <c r="A401" s="185" t="s">
        <v>1971</v>
      </c>
      <c r="B401" s="119" t="s">
        <v>3238</v>
      </c>
      <c r="C401" s="27" t="s">
        <v>396</v>
      </c>
      <c r="D401" s="4" t="s">
        <v>30</v>
      </c>
      <c r="E401" s="11">
        <v>90</v>
      </c>
      <c r="F401" s="3"/>
      <c r="G401" s="3"/>
      <c r="H401" s="3"/>
    </row>
    <row r="402" spans="1:8" ht="31.2">
      <c r="A402" s="185" t="s">
        <v>1972</v>
      </c>
      <c r="B402" s="119" t="s">
        <v>3239</v>
      </c>
      <c r="C402" s="27" t="s">
        <v>397</v>
      </c>
      <c r="D402" s="4" t="s">
        <v>30</v>
      </c>
      <c r="E402" s="11">
        <v>150</v>
      </c>
      <c r="F402" s="3"/>
      <c r="G402" s="3"/>
      <c r="H402" s="3"/>
    </row>
    <row r="403" spans="1:8" ht="18.600000000000001">
      <c r="A403" s="185" t="s">
        <v>1973</v>
      </c>
      <c r="B403" s="166" t="s">
        <v>1538</v>
      </c>
      <c r="C403" s="27" t="s">
        <v>398</v>
      </c>
      <c r="D403" s="4" t="s">
        <v>30</v>
      </c>
      <c r="E403" s="11">
        <v>100</v>
      </c>
      <c r="F403" s="3"/>
      <c r="G403" s="3"/>
      <c r="H403" s="3"/>
    </row>
    <row r="404" spans="1:8">
      <c r="A404" s="185" t="s">
        <v>1974</v>
      </c>
      <c r="B404" s="166" t="s">
        <v>1539</v>
      </c>
      <c r="C404" s="27" t="s">
        <v>399</v>
      </c>
      <c r="D404" s="4" t="s">
        <v>30</v>
      </c>
      <c r="E404" s="11">
        <v>90</v>
      </c>
      <c r="F404" s="3"/>
      <c r="G404" s="3"/>
      <c r="H404" s="3"/>
    </row>
    <row r="405" spans="1:8">
      <c r="A405" s="185" t="s">
        <v>1975</v>
      </c>
      <c r="B405" s="166" t="s">
        <v>1540</v>
      </c>
      <c r="C405" s="27" t="s">
        <v>400</v>
      </c>
      <c r="D405" s="4" t="s">
        <v>30</v>
      </c>
      <c r="E405" s="11">
        <v>90</v>
      </c>
      <c r="F405" s="3"/>
      <c r="G405" s="3"/>
      <c r="H405" s="3"/>
    </row>
    <row r="406" spans="1:8">
      <c r="A406" s="185" t="s">
        <v>1976</v>
      </c>
      <c r="B406" s="166" t="s">
        <v>1541</v>
      </c>
      <c r="C406" s="27" t="s">
        <v>401</v>
      </c>
      <c r="D406" s="4" t="s">
        <v>30</v>
      </c>
      <c r="E406" s="11">
        <v>90</v>
      </c>
      <c r="F406" s="3"/>
      <c r="G406" s="3"/>
      <c r="H406" s="3"/>
    </row>
    <row r="407" spans="1:8">
      <c r="A407" s="185" t="s">
        <v>1977</v>
      </c>
      <c r="B407" s="98" t="s">
        <v>1880</v>
      </c>
      <c r="C407" s="27" t="s">
        <v>41</v>
      </c>
      <c r="D407" s="4" t="s">
        <v>30</v>
      </c>
      <c r="E407" s="11">
        <v>180</v>
      </c>
      <c r="F407" s="3"/>
      <c r="G407" s="3"/>
      <c r="H407" s="3"/>
    </row>
    <row r="408" spans="1:8">
      <c r="A408" s="185" t="s">
        <v>1978</v>
      </c>
      <c r="B408" s="119" t="s">
        <v>3240</v>
      </c>
      <c r="C408" s="27" t="s">
        <v>402</v>
      </c>
      <c r="D408" s="4" t="s">
        <v>30</v>
      </c>
      <c r="E408" s="11">
        <v>90</v>
      </c>
      <c r="F408" s="3"/>
      <c r="G408" s="3"/>
      <c r="H408" s="3"/>
    </row>
    <row r="409" spans="1:8">
      <c r="A409" s="185" t="s">
        <v>1979</v>
      </c>
      <c r="B409" s="166" t="s">
        <v>1542</v>
      </c>
      <c r="C409" s="27" t="s">
        <v>36</v>
      </c>
      <c r="D409" s="4" t="s">
        <v>30</v>
      </c>
      <c r="E409" s="11">
        <v>70</v>
      </c>
      <c r="F409" s="3"/>
      <c r="G409" s="3"/>
      <c r="H409" s="3"/>
    </row>
    <row r="410" spans="1:8">
      <c r="A410" s="185" t="s">
        <v>1980</v>
      </c>
      <c r="B410" s="166" t="s">
        <v>1542</v>
      </c>
      <c r="C410" s="27" t="s">
        <v>403</v>
      </c>
      <c r="D410" s="4" t="s">
        <v>30</v>
      </c>
      <c r="E410" s="11">
        <v>200</v>
      </c>
      <c r="F410" s="3"/>
      <c r="G410" s="3"/>
      <c r="H410" s="3"/>
    </row>
    <row r="411" spans="1:8">
      <c r="A411" s="185" t="s">
        <v>1981</v>
      </c>
      <c r="B411" s="119" t="s">
        <v>3241</v>
      </c>
      <c r="C411" s="27" t="s">
        <v>404</v>
      </c>
      <c r="D411" s="4" t="s">
        <v>30</v>
      </c>
      <c r="E411" s="11">
        <v>100</v>
      </c>
      <c r="F411" s="3"/>
      <c r="G411" s="3"/>
      <c r="H411" s="3"/>
    </row>
    <row r="412" spans="1:8">
      <c r="A412" s="185" t="s">
        <v>1982</v>
      </c>
      <c r="B412" s="166" t="s">
        <v>1448</v>
      </c>
      <c r="C412" s="27" t="s">
        <v>37</v>
      </c>
      <c r="D412" s="4" t="s">
        <v>30</v>
      </c>
      <c r="E412" s="11">
        <v>90</v>
      </c>
      <c r="F412" s="3"/>
      <c r="G412" s="3"/>
      <c r="H412" s="3"/>
    </row>
    <row r="413" spans="1:8">
      <c r="A413" s="185" t="s">
        <v>1983</v>
      </c>
      <c r="B413" s="119" t="s">
        <v>3242</v>
      </c>
      <c r="C413" s="27" t="s">
        <v>405</v>
      </c>
      <c r="D413" s="4" t="s">
        <v>30</v>
      </c>
      <c r="E413" s="11">
        <v>120</v>
      </c>
      <c r="F413" s="3"/>
      <c r="G413" s="3"/>
      <c r="H413" s="3"/>
    </row>
    <row r="414" spans="1:8">
      <c r="A414" s="185" t="s">
        <v>1984</v>
      </c>
      <c r="B414" s="119" t="s">
        <v>3242</v>
      </c>
      <c r="C414" s="27" t="s">
        <v>406</v>
      </c>
      <c r="D414" s="4" t="s">
        <v>30</v>
      </c>
      <c r="E414" s="11">
        <v>120</v>
      </c>
      <c r="F414" s="3"/>
      <c r="G414" s="3"/>
      <c r="H414" s="3"/>
    </row>
    <row r="415" spans="1:8">
      <c r="A415" s="185" t="s">
        <v>2566</v>
      </c>
      <c r="B415" s="166" t="s">
        <v>1543</v>
      </c>
      <c r="C415" s="27" t="s">
        <v>407</v>
      </c>
      <c r="D415" s="4" t="s">
        <v>30</v>
      </c>
      <c r="E415" s="11">
        <v>120</v>
      </c>
      <c r="F415" s="3"/>
      <c r="G415" s="3"/>
      <c r="H415" s="3"/>
    </row>
    <row r="416" spans="1:8">
      <c r="A416" s="185" t="s">
        <v>2567</v>
      </c>
      <c r="B416" s="166" t="s">
        <v>1544</v>
      </c>
      <c r="C416" s="27" t="s">
        <v>408</v>
      </c>
      <c r="D416" s="4" t="s">
        <v>30</v>
      </c>
      <c r="E416" s="11">
        <v>120</v>
      </c>
      <c r="F416" s="3"/>
      <c r="G416" s="3"/>
      <c r="H416" s="3"/>
    </row>
    <row r="417" spans="1:8">
      <c r="A417" s="185" t="s">
        <v>2568</v>
      </c>
      <c r="B417" s="166" t="s">
        <v>1545</v>
      </c>
      <c r="C417" s="27" t="s">
        <v>409</v>
      </c>
      <c r="D417" s="4" t="s">
        <v>30</v>
      </c>
      <c r="E417" s="11">
        <v>100</v>
      </c>
      <c r="F417" s="3"/>
      <c r="G417" s="3"/>
      <c r="H417" s="3"/>
    </row>
    <row r="418" spans="1:8">
      <c r="A418" s="185" t="s">
        <v>2569</v>
      </c>
      <c r="B418" s="166" t="s">
        <v>3243</v>
      </c>
      <c r="C418" s="27" t="s">
        <v>410</v>
      </c>
      <c r="D418" s="4" t="s">
        <v>30</v>
      </c>
      <c r="E418" s="11">
        <v>120</v>
      </c>
      <c r="F418" s="3"/>
      <c r="G418" s="3"/>
      <c r="H418" s="3"/>
    </row>
    <row r="419" spans="1:8">
      <c r="A419" s="185" t="s">
        <v>2570</v>
      </c>
      <c r="B419" s="166" t="s">
        <v>1546</v>
      </c>
      <c r="C419" s="27" t="s">
        <v>411</v>
      </c>
      <c r="D419" s="4" t="s">
        <v>30</v>
      </c>
      <c r="E419" s="11">
        <v>300</v>
      </c>
      <c r="F419" s="3"/>
      <c r="G419" s="3"/>
      <c r="H419" s="3"/>
    </row>
    <row r="420" spans="1:8" ht="31.2">
      <c r="A420" s="185" t="s">
        <v>2571</v>
      </c>
      <c r="B420" s="166" t="s">
        <v>3244</v>
      </c>
      <c r="C420" s="27" t="s">
        <v>412</v>
      </c>
      <c r="D420" s="4" t="s">
        <v>30</v>
      </c>
      <c r="E420" s="11">
        <v>550</v>
      </c>
      <c r="F420" s="3"/>
      <c r="G420" s="3"/>
      <c r="H420" s="3"/>
    </row>
    <row r="421" spans="1:8">
      <c r="A421" s="185" t="s">
        <v>2572</v>
      </c>
      <c r="B421" s="119" t="s">
        <v>3245</v>
      </c>
      <c r="C421" s="27" t="s">
        <v>413</v>
      </c>
      <c r="D421" s="4" t="s">
        <v>30</v>
      </c>
      <c r="E421" s="11">
        <v>150</v>
      </c>
      <c r="F421" s="3"/>
      <c r="G421" s="3"/>
      <c r="H421" s="3"/>
    </row>
    <row r="422" spans="1:8">
      <c r="A422" s="185" t="s">
        <v>2573</v>
      </c>
      <c r="B422" s="119" t="s">
        <v>3246</v>
      </c>
      <c r="C422" s="27" t="s">
        <v>414</v>
      </c>
      <c r="D422" s="4" t="s">
        <v>30</v>
      </c>
      <c r="E422" s="11">
        <v>300</v>
      </c>
      <c r="F422" s="3"/>
      <c r="G422" s="3"/>
      <c r="H422" s="3"/>
    </row>
    <row r="423" spans="1:8">
      <c r="A423" s="185" t="s">
        <v>2574</v>
      </c>
      <c r="B423" s="119" t="s">
        <v>3247</v>
      </c>
      <c r="C423" s="29" t="s">
        <v>415</v>
      </c>
      <c r="D423" s="4" t="s">
        <v>30</v>
      </c>
      <c r="E423" s="11">
        <v>300</v>
      </c>
      <c r="F423" s="3"/>
      <c r="G423" s="3"/>
      <c r="H423" s="3"/>
    </row>
    <row r="424" spans="1:8" ht="31.2">
      <c r="A424" s="185" t="s">
        <v>2575</v>
      </c>
      <c r="B424" s="166" t="s">
        <v>3244</v>
      </c>
      <c r="C424" s="27" t="s">
        <v>417</v>
      </c>
      <c r="D424" s="4" t="s">
        <v>30</v>
      </c>
      <c r="E424" s="11">
        <v>300</v>
      </c>
      <c r="F424" s="3"/>
      <c r="G424" s="3"/>
      <c r="H424" s="3"/>
    </row>
    <row r="425" spans="1:8">
      <c r="A425" s="185" t="s">
        <v>2576</v>
      </c>
      <c r="B425" s="119" t="s">
        <v>3248</v>
      </c>
      <c r="C425" s="27" t="s">
        <v>418</v>
      </c>
      <c r="D425" s="4" t="s">
        <v>30</v>
      </c>
      <c r="E425" s="11">
        <v>900</v>
      </c>
      <c r="F425" s="3"/>
      <c r="G425" s="3"/>
      <c r="H425" s="3"/>
    </row>
    <row r="426" spans="1:8">
      <c r="A426" s="185" t="s">
        <v>2577</v>
      </c>
      <c r="B426" s="119" t="s">
        <v>3249</v>
      </c>
      <c r="C426" s="27" t="s">
        <v>419</v>
      </c>
      <c r="D426" s="4" t="s">
        <v>30</v>
      </c>
      <c r="E426" s="30">
        <v>120</v>
      </c>
      <c r="F426" s="3"/>
      <c r="G426" s="3"/>
      <c r="H426" s="3"/>
    </row>
    <row r="427" spans="1:8">
      <c r="A427" s="185" t="s">
        <v>2578</v>
      </c>
      <c r="B427" s="119" t="s">
        <v>3250</v>
      </c>
      <c r="C427" s="27" t="s">
        <v>420</v>
      </c>
      <c r="D427" s="4" t="s">
        <v>30</v>
      </c>
      <c r="E427" s="30">
        <v>120</v>
      </c>
      <c r="F427" s="3"/>
      <c r="G427" s="3"/>
      <c r="H427" s="3"/>
    </row>
    <row r="428" spans="1:8">
      <c r="A428" s="185" t="s">
        <v>2579</v>
      </c>
      <c r="B428" s="119" t="s">
        <v>3251</v>
      </c>
      <c r="C428" s="27" t="s">
        <v>416</v>
      </c>
      <c r="D428" s="4" t="s">
        <v>30</v>
      </c>
      <c r="E428" s="30">
        <v>90</v>
      </c>
      <c r="F428" s="3"/>
      <c r="G428" s="3"/>
      <c r="H428" s="3"/>
    </row>
    <row r="429" spans="1:8">
      <c r="A429" s="185" t="s">
        <v>2580</v>
      </c>
      <c r="B429" s="166" t="s">
        <v>1526</v>
      </c>
      <c r="C429" s="27" t="s">
        <v>421</v>
      </c>
      <c r="D429" s="4" t="s">
        <v>30</v>
      </c>
      <c r="E429" s="30">
        <v>90</v>
      </c>
      <c r="F429" s="3"/>
      <c r="G429" s="3"/>
      <c r="H429" s="3"/>
    </row>
    <row r="430" spans="1:8">
      <c r="A430" s="189" t="s">
        <v>1985</v>
      </c>
      <c r="B430" s="59"/>
      <c r="C430" s="62" t="s">
        <v>422</v>
      </c>
      <c r="D430" s="4"/>
      <c r="E430" s="11"/>
      <c r="F430" s="3"/>
      <c r="G430" s="3"/>
      <c r="H430" s="3"/>
    </row>
    <row r="431" spans="1:8">
      <c r="A431" s="185" t="s">
        <v>1986</v>
      </c>
      <c r="B431" s="119" t="s">
        <v>3252</v>
      </c>
      <c r="C431" s="27" t="s">
        <v>423</v>
      </c>
      <c r="D431" s="4" t="s">
        <v>30</v>
      </c>
      <c r="E431" s="11">
        <v>100</v>
      </c>
      <c r="F431" s="3"/>
      <c r="G431" s="3"/>
      <c r="H431" s="3"/>
    </row>
    <row r="432" spans="1:8">
      <c r="A432" s="185" t="s">
        <v>1987</v>
      </c>
      <c r="B432" s="119" t="s">
        <v>3253</v>
      </c>
      <c r="C432" s="27" t="s">
        <v>424</v>
      </c>
      <c r="D432" s="4" t="s">
        <v>30</v>
      </c>
      <c r="E432" s="11">
        <v>50</v>
      </c>
      <c r="F432" s="3"/>
      <c r="G432" s="3"/>
      <c r="H432" s="3"/>
    </row>
    <row r="433" spans="1:8">
      <c r="A433" s="185" t="s">
        <v>1988</v>
      </c>
      <c r="B433" s="119" t="s">
        <v>3254</v>
      </c>
      <c r="C433" s="27" t="s">
        <v>425</v>
      </c>
      <c r="D433" s="4" t="s">
        <v>30</v>
      </c>
      <c r="E433" s="11">
        <v>120</v>
      </c>
      <c r="F433" s="3"/>
      <c r="G433" s="3"/>
      <c r="H433" s="3"/>
    </row>
    <row r="434" spans="1:8">
      <c r="A434" s="185" t="s">
        <v>1989</v>
      </c>
      <c r="B434" s="166" t="s">
        <v>3255</v>
      </c>
      <c r="C434" s="27" t="s">
        <v>426</v>
      </c>
      <c r="D434" s="4" t="s">
        <v>30</v>
      </c>
      <c r="E434" s="11">
        <v>500</v>
      </c>
      <c r="F434" s="3"/>
      <c r="G434" s="3"/>
      <c r="H434" s="3"/>
    </row>
    <row r="435" spans="1:8">
      <c r="A435" s="185" t="s">
        <v>2581</v>
      </c>
      <c r="B435" s="112" t="s">
        <v>3256</v>
      </c>
      <c r="C435" s="29" t="s">
        <v>427</v>
      </c>
      <c r="D435" s="4" t="s">
        <v>30</v>
      </c>
      <c r="E435" s="11">
        <v>600</v>
      </c>
      <c r="F435" s="3"/>
      <c r="G435" s="3"/>
      <c r="H435" s="3"/>
    </row>
    <row r="436" spans="1:8">
      <c r="A436" s="189" t="s">
        <v>1990</v>
      </c>
      <c r="B436" s="59"/>
      <c r="C436" s="66" t="s">
        <v>428</v>
      </c>
      <c r="D436" s="27"/>
      <c r="E436" s="23"/>
      <c r="F436" s="3"/>
      <c r="G436" s="3"/>
      <c r="H436" s="3"/>
    </row>
    <row r="437" spans="1:8">
      <c r="A437" s="185" t="s">
        <v>1991</v>
      </c>
      <c r="B437" s="166" t="s">
        <v>3257</v>
      </c>
      <c r="C437" s="27" t="s">
        <v>429</v>
      </c>
      <c r="D437" s="4" t="s">
        <v>30</v>
      </c>
      <c r="E437" s="11">
        <v>150</v>
      </c>
      <c r="F437" s="3"/>
      <c r="G437" s="3"/>
      <c r="H437" s="3"/>
    </row>
    <row r="438" spans="1:8">
      <c r="A438" s="185" t="s">
        <v>1992</v>
      </c>
      <c r="B438" s="119" t="s">
        <v>3258</v>
      </c>
      <c r="C438" s="27" t="s">
        <v>430</v>
      </c>
      <c r="D438" s="4" t="s">
        <v>30</v>
      </c>
      <c r="E438" s="11">
        <v>30</v>
      </c>
      <c r="F438" s="3"/>
      <c r="G438" s="3"/>
      <c r="H438" s="3"/>
    </row>
    <row r="439" spans="1:8">
      <c r="A439" s="185" t="s">
        <v>1993</v>
      </c>
      <c r="B439" s="119" t="s">
        <v>3259</v>
      </c>
      <c r="C439" s="27" t="s">
        <v>431</v>
      </c>
      <c r="D439" s="4" t="s">
        <v>30</v>
      </c>
      <c r="E439" s="11">
        <v>30</v>
      </c>
      <c r="F439" s="3"/>
      <c r="G439" s="3"/>
      <c r="H439" s="3"/>
    </row>
    <row r="440" spans="1:8">
      <c r="A440" s="185" t="s">
        <v>1994</v>
      </c>
      <c r="B440" s="119" t="s">
        <v>3260</v>
      </c>
      <c r="C440" s="27" t="s">
        <v>432</v>
      </c>
      <c r="D440" s="4" t="s">
        <v>30</v>
      </c>
      <c r="E440" s="11">
        <v>30</v>
      </c>
      <c r="F440" s="3"/>
      <c r="G440" s="3"/>
      <c r="H440" s="3"/>
    </row>
    <row r="441" spans="1:8">
      <c r="A441" s="185" t="s">
        <v>1995</v>
      </c>
      <c r="B441" s="166" t="s">
        <v>1550</v>
      </c>
      <c r="C441" s="27" t="s">
        <v>433</v>
      </c>
      <c r="D441" s="4" t="s">
        <v>30</v>
      </c>
      <c r="E441" s="11">
        <v>100</v>
      </c>
      <c r="F441" s="3"/>
      <c r="G441" s="3"/>
      <c r="H441" s="3"/>
    </row>
    <row r="442" spans="1:8">
      <c r="A442" s="185" t="s">
        <v>1996</v>
      </c>
      <c r="B442" s="166" t="s">
        <v>1551</v>
      </c>
      <c r="C442" s="27" t="s">
        <v>434</v>
      </c>
      <c r="D442" s="4" t="s">
        <v>30</v>
      </c>
      <c r="E442" s="11">
        <v>30</v>
      </c>
      <c r="F442" s="3"/>
      <c r="G442" s="3"/>
      <c r="H442" s="3"/>
    </row>
    <row r="443" spans="1:8">
      <c r="A443" s="185" t="s">
        <v>1997</v>
      </c>
      <c r="B443" s="166" t="s">
        <v>1548</v>
      </c>
      <c r="C443" s="27" t="s">
        <v>435</v>
      </c>
      <c r="D443" s="4" t="s">
        <v>30</v>
      </c>
      <c r="E443" s="11">
        <v>30</v>
      </c>
      <c r="F443" s="3"/>
      <c r="G443" s="3"/>
      <c r="H443" s="3"/>
    </row>
    <row r="444" spans="1:8">
      <c r="A444" s="185" t="s">
        <v>1998</v>
      </c>
      <c r="B444" s="166" t="s">
        <v>1549</v>
      </c>
      <c r="C444" s="27" t="s">
        <v>436</v>
      </c>
      <c r="D444" s="4" t="s">
        <v>30</v>
      </c>
      <c r="E444" s="11">
        <v>50</v>
      </c>
      <c r="F444" s="3"/>
      <c r="G444" s="3"/>
      <c r="H444" s="3"/>
    </row>
    <row r="445" spans="1:8">
      <c r="A445" s="185" t="s">
        <v>1999</v>
      </c>
      <c r="B445" s="166" t="s">
        <v>1549</v>
      </c>
      <c r="C445" s="27" t="s">
        <v>437</v>
      </c>
      <c r="D445" s="4" t="s">
        <v>30</v>
      </c>
      <c r="E445" s="11">
        <v>70</v>
      </c>
      <c r="F445" s="3"/>
      <c r="G445" s="3"/>
      <c r="H445" s="3"/>
    </row>
    <row r="446" spans="1:8">
      <c r="A446" s="185" t="s">
        <v>2000</v>
      </c>
      <c r="B446" s="166" t="s">
        <v>1551</v>
      </c>
      <c r="C446" s="27" t="s">
        <v>438</v>
      </c>
      <c r="D446" s="4" t="s">
        <v>30</v>
      </c>
      <c r="E446" s="11">
        <v>30</v>
      </c>
      <c r="F446" s="3"/>
      <c r="G446" s="3"/>
      <c r="H446" s="3"/>
    </row>
    <row r="447" spans="1:8">
      <c r="A447" s="185" t="s">
        <v>2582</v>
      </c>
      <c r="B447" s="166" t="s">
        <v>3257</v>
      </c>
      <c r="C447" s="27" t="s">
        <v>439</v>
      </c>
      <c r="D447" s="4" t="s">
        <v>30</v>
      </c>
      <c r="E447" s="11">
        <v>120</v>
      </c>
      <c r="F447" s="3"/>
      <c r="G447" s="3"/>
      <c r="H447" s="3"/>
    </row>
    <row r="448" spans="1:8">
      <c r="A448" s="185" t="s">
        <v>2583</v>
      </c>
      <c r="B448" s="166" t="s">
        <v>1547</v>
      </c>
      <c r="C448" s="27" t="s">
        <v>440</v>
      </c>
      <c r="D448" s="4" t="s">
        <v>30</v>
      </c>
      <c r="E448" s="11">
        <v>100</v>
      </c>
      <c r="F448" s="3"/>
      <c r="G448" s="3"/>
      <c r="H448" s="3"/>
    </row>
    <row r="449" spans="1:8">
      <c r="A449" s="185" t="s">
        <v>2584</v>
      </c>
      <c r="B449" s="166" t="s">
        <v>3257</v>
      </c>
      <c r="C449" s="27" t="s">
        <v>441</v>
      </c>
      <c r="D449" s="4" t="s">
        <v>30</v>
      </c>
      <c r="E449" s="11">
        <v>100</v>
      </c>
      <c r="F449" s="3"/>
      <c r="G449" s="3"/>
      <c r="H449" s="3"/>
    </row>
    <row r="450" spans="1:8">
      <c r="A450" s="185" t="s">
        <v>2585</v>
      </c>
      <c r="B450" s="112" t="s">
        <v>1548</v>
      </c>
      <c r="C450" s="27" t="s">
        <v>442</v>
      </c>
      <c r="D450" s="4" t="s">
        <v>30</v>
      </c>
      <c r="E450" s="11">
        <v>150</v>
      </c>
      <c r="F450" s="3"/>
      <c r="G450" s="3"/>
      <c r="H450" s="3"/>
    </row>
    <row r="451" spans="1:8">
      <c r="A451" s="185" t="s">
        <v>2586</v>
      </c>
      <c r="B451" s="166" t="s">
        <v>1552</v>
      </c>
      <c r="C451" s="27" t="s">
        <v>443</v>
      </c>
      <c r="D451" s="4" t="s">
        <v>30</v>
      </c>
      <c r="E451" s="11">
        <v>250</v>
      </c>
      <c r="F451" s="3"/>
      <c r="G451" s="3"/>
      <c r="H451" s="3"/>
    </row>
    <row r="452" spans="1:8">
      <c r="A452" s="185" t="s">
        <v>2587</v>
      </c>
      <c r="B452" s="166" t="s">
        <v>1562</v>
      </c>
      <c r="C452" s="27" t="s">
        <v>444</v>
      </c>
      <c r="D452" s="4" t="s">
        <v>30</v>
      </c>
      <c r="E452" s="11">
        <v>200</v>
      </c>
      <c r="F452" s="3"/>
      <c r="G452" s="3"/>
      <c r="H452" s="3"/>
    </row>
    <row r="453" spans="1:8">
      <c r="A453" s="185" t="s">
        <v>2588</v>
      </c>
      <c r="B453" s="166" t="s">
        <v>1553</v>
      </c>
      <c r="C453" s="27" t="s">
        <v>445</v>
      </c>
      <c r="D453" s="4" t="s">
        <v>30</v>
      </c>
      <c r="E453" s="11">
        <v>100</v>
      </c>
      <c r="F453" s="3"/>
      <c r="G453" s="3"/>
      <c r="H453" s="3"/>
    </row>
    <row r="454" spans="1:8">
      <c r="A454" s="185" t="s">
        <v>2589</v>
      </c>
      <c r="B454" s="119" t="s">
        <v>3261</v>
      </c>
      <c r="C454" s="27" t="s">
        <v>446</v>
      </c>
      <c r="D454" s="4" t="s">
        <v>30</v>
      </c>
      <c r="E454" s="11">
        <v>100</v>
      </c>
      <c r="F454" s="3"/>
      <c r="G454" s="3"/>
      <c r="H454" s="3"/>
    </row>
    <row r="455" spans="1:8">
      <c r="A455" s="185" t="s">
        <v>2590</v>
      </c>
      <c r="B455" s="112" t="s">
        <v>1554</v>
      </c>
      <c r="C455" s="27" t="s">
        <v>447</v>
      </c>
      <c r="D455" s="4" t="s">
        <v>30</v>
      </c>
      <c r="E455" s="11">
        <v>100</v>
      </c>
      <c r="F455" s="3"/>
      <c r="G455" s="3"/>
      <c r="H455" s="3"/>
    </row>
    <row r="456" spans="1:8">
      <c r="A456" s="185" t="s">
        <v>2591</v>
      </c>
      <c r="B456" s="166" t="s">
        <v>1571</v>
      </c>
      <c r="C456" s="27" t="s">
        <v>448</v>
      </c>
      <c r="D456" s="4" t="s">
        <v>30</v>
      </c>
      <c r="E456" s="11">
        <v>300</v>
      </c>
      <c r="F456" s="3"/>
      <c r="G456" s="3"/>
      <c r="H456" s="3"/>
    </row>
    <row r="457" spans="1:8">
      <c r="A457" s="185" t="s">
        <v>2592</v>
      </c>
      <c r="B457" s="166" t="s">
        <v>3262</v>
      </c>
      <c r="C457" s="27" t="s">
        <v>449</v>
      </c>
      <c r="D457" s="4" t="s">
        <v>30</v>
      </c>
      <c r="E457" s="11">
        <v>150</v>
      </c>
      <c r="F457" s="3"/>
      <c r="G457" s="3"/>
      <c r="H457" s="3"/>
    </row>
    <row r="458" spans="1:8">
      <c r="A458" s="185" t="s">
        <v>2593</v>
      </c>
      <c r="B458" s="166" t="s">
        <v>1561</v>
      </c>
      <c r="C458" s="27" t="s">
        <v>450</v>
      </c>
      <c r="D458" s="4" t="s">
        <v>30</v>
      </c>
      <c r="E458" s="11">
        <v>200</v>
      </c>
      <c r="F458" s="3"/>
      <c r="G458" s="3"/>
      <c r="H458" s="3"/>
    </row>
    <row r="459" spans="1:8">
      <c r="A459" s="185" t="s">
        <v>2594</v>
      </c>
      <c r="B459" s="166" t="s">
        <v>1553</v>
      </c>
      <c r="C459" s="27" t="s">
        <v>451</v>
      </c>
      <c r="D459" s="4" t="s">
        <v>30</v>
      </c>
      <c r="E459" s="11">
        <v>100</v>
      </c>
      <c r="F459" s="3"/>
      <c r="G459" s="3"/>
      <c r="H459" s="3"/>
    </row>
    <row r="460" spans="1:8">
      <c r="A460" s="189" t="s">
        <v>2001</v>
      </c>
      <c r="B460" s="59"/>
      <c r="C460" s="62" t="s">
        <v>452</v>
      </c>
      <c r="D460" s="27"/>
      <c r="E460" s="23"/>
      <c r="F460" s="3"/>
      <c r="G460" s="3"/>
      <c r="H460" s="3"/>
    </row>
    <row r="461" spans="1:8" ht="33" customHeight="1">
      <c r="A461" s="185" t="s">
        <v>2002</v>
      </c>
      <c r="B461" s="166" t="s">
        <v>3263</v>
      </c>
      <c r="C461" s="27" t="s">
        <v>453</v>
      </c>
      <c r="D461" s="4" t="s">
        <v>30</v>
      </c>
      <c r="E461" s="11">
        <v>300</v>
      </c>
      <c r="F461" s="3"/>
      <c r="G461" s="3"/>
      <c r="H461" s="3"/>
    </row>
    <row r="462" spans="1:8">
      <c r="A462" s="185" t="s">
        <v>2003</v>
      </c>
      <c r="B462" s="166" t="s">
        <v>1568</v>
      </c>
      <c r="C462" s="27" t="s">
        <v>454</v>
      </c>
      <c r="D462" s="4" t="s">
        <v>30</v>
      </c>
      <c r="E462" s="11">
        <v>50</v>
      </c>
      <c r="F462" s="3"/>
      <c r="G462" s="3"/>
      <c r="H462" s="3"/>
    </row>
    <row r="463" spans="1:8">
      <c r="A463" s="185" t="s">
        <v>2004</v>
      </c>
      <c r="B463" s="166" t="s">
        <v>1570</v>
      </c>
      <c r="C463" s="27" t="s">
        <v>455</v>
      </c>
      <c r="D463" s="4" t="s">
        <v>30</v>
      </c>
      <c r="E463" s="11">
        <v>100</v>
      </c>
      <c r="F463" s="3"/>
      <c r="G463" s="3"/>
      <c r="H463" s="3"/>
    </row>
    <row r="464" spans="1:8">
      <c r="A464" s="185" t="s">
        <v>2005</v>
      </c>
      <c r="B464" s="166" t="s">
        <v>1569</v>
      </c>
      <c r="C464" s="27" t="s">
        <v>456</v>
      </c>
      <c r="D464" s="4" t="s">
        <v>30</v>
      </c>
      <c r="E464" s="11">
        <v>160</v>
      </c>
      <c r="F464" s="3"/>
      <c r="G464" s="3"/>
      <c r="H464" s="3"/>
    </row>
    <row r="465" spans="1:8">
      <c r="A465" s="185" t="s">
        <v>2006</v>
      </c>
      <c r="B465" s="166" t="s">
        <v>1546</v>
      </c>
      <c r="C465" s="27" t="s">
        <v>457</v>
      </c>
      <c r="D465" s="4" t="s">
        <v>30</v>
      </c>
      <c r="E465" s="11">
        <v>120</v>
      </c>
      <c r="F465" s="3"/>
      <c r="G465" s="3"/>
      <c r="H465" s="3"/>
    </row>
    <row r="466" spans="1:8">
      <c r="A466" s="185" t="s">
        <v>2007</v>
      </c>
      <c r="B466" s="166" t="s">
        <v>1568</v>
      </c>
      <c r="C466" s="27" t="s">
        <v>458</v>
      </c>
      <c r="D466" s="4" t="s">
        <v>30</v>
      </c>
      <c r="E466" s="11">
        <v>100</v>
      </c>
      <c r="F466" s="3"/>
      <c r="G466" s="3"/>
      <c r="H466" s="3"/>
    </row>
    <row r="467" spans="1:8">
      <c r="A467" s="185" t="s">
        <v>2008</v>
      </c>
      <c r="B467" s="166" t="s">
        <v>1558</v>
      </c>
      <c r="C467" s="27" t="s">
        <v>459</v>
      </c>
      <c r="D467" s="4" t="s">
        <v>30</v>
      </c>
      <c r="E467" s="11">
        <v>160</v>
      </c>
      <c r="F467" s="3"/>
      <c r="G467" s="3"/>
      <c r="H467" s="3"/>
    </row>
    <row r="468" spans="1:8">
      <c r="A468" s="185" t="s">
        <v>2009</v>
      </c>
      <c r="B468" s="166" t="s">
        <v>1559</v>
      </c>
      <c r="C468" s="27" t="s">
        <v>460</v>
      </c>
      <c r="D468" s="4" t="s">
        <v>30</v>
      </c>
      <c r="E468" s="11">
        <v>200</v>
      </c>
      <c r="F468" s="3"/>
      <c r="G468" s="3"/>
      <c r="H468" s="3"/>
    </row>
    <row r="469" spans="1:8">
      <c r="A469" s="185" t="s">
        <v>2010</v>
      </c>
      <c r="B469" s="166" t="s">
        <v>1560</v>
      </c>
      <c r="C469" s="27" t="s">
        <v>461</v>
      </c>
      <c r="D469" s="4" t="s">
        <v>30</v>
      </c>
      <c r="E469" s="11">
        <v>350</v>
      </c>
      <c r="F469" s="3"/>
      <c r="G469" s="3"/>
      <c r="H469" s="3"/>
    </row>
    <row r="470" spans="1:8">
      <c r="A470" s="185" t="s">
        <v>2011</v>
      </c>
      <c r="B470" s="166" t="s">
        <v>1556</v>
      </c>
      <c r="C470" s="27" t="s">
        <v>462</v>
      </c>
      <c r="D470" s="4" t="s">
        <v>30</v>
      </c>
      <c r="E470" s="11">
        <v>200</v>
      </c>
      <c r="F470" s="3"/>
      <c r="G470" s="3"/>
      <c r="H470" s="3"/>
    </row>
    <row r="471" spans="1:8">
      <c r="A471" s="185" t="s">
        <v>2012</v>
      </c>
      <c r="B471" s="166" t="s">
        <v>1556</v>
      </c>
      <c r="C471" s="27" t="s">
        <v>463</v>
      </c>
      <c r="D471" s="4" t="s">
        <v>30</v>
      </c>
      <c r="E471" s="11">
        <v>200</v>
      </c>
      <c r="F471" s="3"/>
      <c r="G471" s="3"/>
      <c r="H471" s="3"/>
    </row>
    <row r="472" spans="1:8">
      <c r="A472" s="185" t="s">
        <v>2013</v>
      </c>
      <c r="B472" s="166" t="s">
        <v>1555</v>
      </c>
      <c r="C472" s="27" t="s">
        <v>464</v>
      </c>
      <c r="D472" s="4" t="s">
        <v>30</v>
      </c>
      <c r="E472" s="11">
        <v>200</v>
      </c>
      <c r="F472" s="3"/>
      <c r="G472" s="3"/>
      <c r="H472" s="3"/>
    </row>
    <row r="473" spans="1:8">
      <c r="A473" s="185" t="s">
        <v>2014</v>
      </c>
      <c r="B473" s="166" t="s">
        <v>1557</v>
      </c>
      <c r="C473" s="27" t="s">
        <v>465</v>
      </c>
      <c r="D473" s="4" t="s">
        <v>30</v>
      </c>
      <c r="E473" s="11">
        <v>200</v>
      </c>
      <c r="F473" s="3"/>
      <c r="G473" s="3"/>
      <c r="H473" s="3"/>
    </row>
    <row r="474" spans="1:8">
      <c r="A474" s="185" t="s">
        <v>2015</v>
      </c>
      <c r="B474" s="166" t="s">
        <v>1563</v>
      </c>
      <c r="C474" s="27" t="s">
        <v>466</v>
      </c>
      <c r="D474" s="4" t="s">
        <v>30</v>
      </c>
      <c r="E474" s="11">
        <v>200</v>
      </c>
      <c r="F474" s="3"/>
      <c r="G474" s="3"/>
      <c r="H474" s="3"/>
    </row>
    <row r="475" spans="1:8">
      <c r="A475" s="185" t="s">
        <v>2016</v>
      </c>
      <c r="B475" s="166" t="s">
        <v>1564</v>
      </c>
      <c r="C475" s="27" t="s">
        <v>467</v>
      </c>
      <c r="D475" s="4" t="s">
        <v>30</v>
      </c>
      <c r="E475" s="11">
        <v>250</v>
      </c>
      <c r="F475" s="3"/>
      <c r="G475" s="3"/>
      <c r="H475" s="3"/>
    </row>
    <row r="476" spans="1:8">
      <c r="A476" s="185" t="s">
        <v>2595</v>
      </c>
      <c r="B476" s="166" t="s">
        <v>3466</v>
      </c>
      <c r="C476" s="27" t="s">
        <v>468</v>
      </c>
      <c r="D476" s="4" t="s">
        <v>30</v>
      </c>
      <c r="E476" s="11">
        <v>250</v>
      </c>
      <c r="F476" s="3"/>
      <c r="G476" s="3"/>
      <c r="H476" s="3"/>
    </row>
    <row r="477" spans="1:8">
      <c r="A477" s="185" t="s">
        <v>2596</v>
      </c>
      <c r="B477" s="166" t="s">
        <v>1565</v>
      </c>
      <c r="C477" s="27" t="s">
        <v>469</v>
      </c>
      <c r="D477" s="4" t="s">
        <v>30</v>
      </c>
      <c r="E477" s="11">
        <v>250</v>
      </c>
      <c r="F477" s="3"/>
      <c r="G477" s="3"/>
      <c r="H477" s="3"/>
    </row>
    <row r="478" spans="1:8">
      <c r="A478" s="185" t="s">
        <v>2597</v>
      </c>
      <c r="B478" s="166" t="s">
        <v>1565</v>
      </c>
      <c r="C478" s="27" t="s">
        <v>470</v>
      </c>
      <c r="D478" s="4" t="s">
        <v>30</v>
      </c>
      <c r="E478" s="11">
        <v>250</v>
      </c>
      <c r="F478" s="3"/>
      <c r="G478" s="3"/>
      <c r="H478" s="3"/>
    </row>
    <row r="479" spans="1:8">
      <c r="A479" s="185" t="s">
        <v>2598</v>
      </c>
      <c r="B479" s="166" t="s">
        <v>1566</v>
      </c>
      <c r="C479" s="27" t="s">
        <v>471</v>
      </c>
      <c r="D479" s="4" t="s">
        <v>30</v>
      </c>
      <c r="E479" s="11">
        <v>250</v>
      </c>
      <c r="F479" s="3"/>
      <c r="G479" s="3"/>
      <c r="H479" s="3"/>
    </row>
    <row r="480" spans="1:8">
      <c r="A480" s="185" t="s">
        <v>2599</v>
      </c>
      <c r="B480" s="166" t="s">
        <v>1566</v>
      </c>
      <c r="C480" s="27" t="s">
        <v>472</v>
      </c>
      <c r="D480" s="4" t="s">
        <v>30</v>
      </c>
      <c r="E480" s="11">
        <v>250</v>
      </c>
      <c r="F480" s="3"/>
      <c r="G480" s="3"/>
      <c r="H480" s="3"/>
    </row>
    <row r="481" spans="1:8">
      <c r="A481" s="185" t="s">
        <v>2600</v>
      </c>
      <c r="B481" s="166" t="s">
        <v>1572</v>
      </c>
      <c r="C481" s="27" t="s">
        <v>473</v>
      </c>
      <c r="D481" s="4" t="s">
        <v>30</v>
      </c>
      <c r="E481" s="11">
        <v>250</v>
      </c>
      <c r="F481" s="3"/>
      <c r="G481" s="3"/>
      <c r="H481" s="3"/>
    </row>
    <row r="482" spans="1:8">
      <c r="A482" s="185" t="s">
        <v>2601</v>
      </c>
      <c r="B482" s="166" t="s">
        <v>1567</v>
      </c>
      <c r="C482" s="27" t="s">
        <v>474</v>
      </c>
      <c r="D482" s="4" t="s">
        <v>30</v>
      </c>
      <c r="E482" s="11">
        <v>250</v>
      </c>
      <c r="F482" s="3"/>
      <c r="G482" s="3"/>
      <c r="H482" s="3"/>
    </row>
    <row r="483" spans="1:8">
      <c r="A483" s="185" t="s">
        <v>2602</v>
      </c>
      <c r="B483" s="166" t="s">
        <v>1573</v>
      </c>
      <c r="C483" s="27" t="s">
        <v>475</v>
      </c>
      <c r="D483" s="4" t="s">
        <v>30</v>
      </c>
      <c r="E483" s="11">
        <v>300</v>
      </c>
      <c r="F483" s="3"/>
      <c r="G483" s="3"/>
      <c r="H483" s="3"/>
    </row>
    <row r="484" spans="1:8">
      <c r="A484" s="185" t="s">
        <v>2603</v>
      </c>
      <c r="B484" s="119" t="s">
        <v>3264</v>
      </c>
      <c r="C484" s="27" t="s">
        <v>476</v>
      </c>
      <c r="D484" s="4" t="s">
        <v>30</v>
      </c>
      <c r="E484" s="11">
        <v>200</v>
      </c>
      <c r="F484" s="3"/>
      <c r="G484" s="3"/>
      <c r="H484" s="3"/>
    </row>
    <row r="485" spans="1:8">
      <c r="A485" s="185" t="s">
        <v>2604</v>
      </c>
      <c r="B485" s="119" t="s">
        <v>3264</v>
      </c>
      <c r="C485" s="27" t="s">
        <v>477</v>
      </c>
      <c r="D485" s="4" t="s">
        <v>30</v>
      </c>
      <c r="E485" s="11">
        <v>200</v>
      </c>
      <c r="F485" s="3"/>
      <c r="G485" s="3"/>
      <c r="H485" s="3"/>
    </row>
    <row r="486" spans="1:8">
      <c r="A486" s="185" t="s">
        <v>2605</v>
      </c>
      <c r="B486" s="119" t="s">
        <v>3265</v>
      </c>
      <c r="C486" s="27" t="s">
        <v>478</v>
      </c>
      <c r="D486" s="4" t="s">
        <v>30</v>
      </c>
      <c r="E486" s="11">
        <v>200</v>
      </c>
      <c r="F486" s="3"/>
      <c r="G486" s="3"/>
      <c r="H486" s="3"/>
    </row>
    <row r="487" spans="1:8">
      <c r="A487" s="185" t="s">
        <v>2606</v>
      </c>
      <c r="B487" s="119" t="s">
        <v>3265</v>
      </c>
      <c r="C487" s="27" t="s">
        <v>479</v>
      </c>
      <c r="D487" s="4" t="s">
        <v>30</v>
      </c>
      <c r="E487" s="11">
        <v>200</v>
      </c>
      <c r="F487" s="3"/>
      <c r="G487" s="3"/>
      <c r="H487" s="3"/>
    </row>
    <row r="488" spans="1:8">
      <c r="A488" s="185" t="s">
        <v>2607</v>
      </c>
      <c r="B488" s="166" t="s">
        <v>3467</v>
      </c>
      <c r="C488" s="31" t="s">
        <v>480</v>
      </c>
      <c r="D488" s="4" t="s">
        <v>30</v>
      </c>
      <c r="E488" s="11">
        <v>250</v>
      </c>
      <c r="F488" s="3"/>
      <c r="G488" s="3"/>
      <c r="H488" s="3"/>
    </row>
    <row r="489" spans="1:8" ht="62.4">
      <c r="A489" s="185" t="s">
        <v>2608</v>
      </c>
      <c r="B489" s="166" t="s">
        <v>3266</v>
      </c>
      <c r="C489" s="32" t="s">
        <v>481</v>
      </c>
      <c r="D489" s="4" t="s">
        <v>30</v>
      </c>
      <c r="E489" s="11">
        <v>250</v>
      </c>
      <c r="F489" s="3"/>
      <c r="G489" s="3"/>
      <c r="H489" s="3"/>
    </row>
    <row r="490" spans="1:8" s="28" customFormat="1" ht="62.4">
      <c r="A490" s="185" t="s">
        <v>2609</v>
      </c>
      <c r="B490" s="166" t="s">
        <v>3266</v>
      </c>
      <c r="C490" s="32" t="s">
        <v>482</v>
      </c>
      <c r="D490" s="4" t="s">
        <v>30</v>
      </c>
      <c r="E490" s="33">
        <v>250</v>
      </c>
    </row>
    <row r="491" spans="1:8" s="28" customFormat="1">
      <c r="A491" s="185" t="s">
        <v>2610</v>
      </c>
      <c r="B491" s="166" t="s">
        <v>1563</v>
      </c>
      <c r="C491" s="34" t="s">
        <v>483</v>
      </c>
      <c r="D491" s="4" t="s">
        <v>30</v>
      </c>
      <c r="E491" s="33">
        <v>250</v>
      </c>
    </row>
    <row r="492" spans="1:8" s="28" customFormat="1">
      <c r="A492" s="185" t="s">
        <v>2611</v>
      </c>
      <c r="B492" s="166" t="s">
        <v>1564</v>
      </c>
      <c r="C492" s="34" t="s">
        <v>484</v>
      </c>
      <c r="D492" s="4" t="s">
        <v>30</v>
      </c>
      <c r="E492" s="33">
        <v>250</v>
      </c>
    </row>
    <row r="493" spans="1:8" s="28" customFormat="1">
      <c r="A493" s="185" t="s">
        <v>2612</v>
      </c>
      <c r="B493" s="166" t="s">
        <v>1557</v>
      </c>
      <c r="C493" s="34" t="s">
        <v>485</v>
      </c>
      <c r="D493" s="4" t="s">
        <v>30</v>
      </c>
      <c r="E493" s="33">
        <v>250</v>
      </c>
    </row>
    <row r="494" spans="1:8" s="28" customFormat="1">
      <c r="A494" s="185" t="s">
        <v>2613</v>
      </c>
      <c r="B494" s="166" t="s">
        <v>1574</v>
      </c>
      <c r="C494" s="34" t="s">
        <v>486</v>
      </c>
      <c r="D494" s="4" t="s">
        <v>30</v>
      </c>
      <c r="E494" s="33">
        <v>250</v>
      </c>
    </row>
    <row r="495" spans="1:8" s="28" customFormat="1">
      <c r="A495" s="185" t="s">
        <v>2614</v>
      </c>
      <c r="B495" s="166" t="s">
        <v>1575</v>
      </c>
      <c r="C495" s="16" t="s">
        <v>487</v>
      </c>
      <c r="D495" s="4" t="s">
        <v>30</v>
      </c>
      <c r="E495" s="11">
        <v>250</v>
      </c>
    </row>
    <row r="496" spans="1:8" s="28" customFormat="1">
      <c r="A496" s="185" t="s">
        <v>2615</v>
      </c>
      <c r="B496" s="166" t="s">
        <v>1575</v>
      </c>
      <c r="C496" s="16" t="s">
        <v>488</v>
      </c>
      <c r="D496" s="4" t="s">
        <v>30</v>
      </c>
      <c r="E496" s="11">
        <v>250</v>
      </c>
    </row>
    <row r="497" spans="1:8" s="70" customFormat="1">
      <c r="A497" s="185" t="s">
        <v>2616</v>
      </c>
      <c r="B497" s="166" t="s">
        <v>1576</v>
      </c>
      <c r="C497" s="29" t="s">
        <v>489</v>
      </c>
      <c r="D497" s="4" t="s">
        <v>30</v>
      </c>
      <c r="E497" s="33">
        <v>300</v>
      </c>
    </row>
    <row r="498" spans="1:8" s="70" customFormat="1">
      <c r="A498" s="185" t="s">
        <v>2617</v>
      </c>
      <c r="B498" s="166" t="s">
        <v>1576</v>
      </c>
      <c r="C498" s="29" t="s">
        <v>490</v>
      </c>
      <c r="D498" s="4" t="s">
        <v>30</v>
      </c>
      <c r="E498" s="33">
        <v>600</v>
      </c>
    </row>
    <row r="499" spans="1:8">
      <c r="A499" s="185" t="s">
        <v>2618</v>
      </c>
      <c r="B499" s="166" t="s">
        <v>1577</v>
      </c>
      <c r="C499" s="27" t="s">
        <v>491</v>
      </c>
      <c r="D499" s="4"/>
      <c r="E499" s="11">
        <v>50</v>
      </c>
      <c r="F499" s="3"/>
      <c r="G499" s="3"/>
      <c r="H499" s="3"/>
    </row>
    <row r="500" spans="1:8">
      <c r="A500" s="185" t="s">
        <v>2619</v>
      </c>
      <c r="B500" s="166" t="s">
        <v>1577</v>
      </c>
      <c r="C500" s="27" t="s">
        <v>492</v>
      </c>
      <c r="D500" s="4" t="s">
        <v>30</v>
      </c>
      <c r="E500" s="11">
        <v>150</v>
      </c>
      <c r="F500" s="3"/>
      <c r="G500" s="3"/>
      <c r="H500" s="3"/>
    </row>
    <row r="501" spans="1:8" ht="31.2">
      <c r="A501" s="185" t="s">
        <v>2620</v>
      </c>
      <c r="B501" s="166" t="s">
        <v>1578</v>
      </c>
      <c r="C501" s="27" t="s">
        <v>493</v>
      </c>
      <c r="D501" s="4" t="s">
        <v>494</v>
      </c>
      <c r="E501" s="11">
        <v>50</v>
      </c>
      <c r="F501" s="3"/>
      <c r="G501" s="3"/>
      <c r="H501" s="3"/>
    </row>
    <row r="502" spans="1:8">
      <c r="A502" s="185" t="s">
        <v>2621</v>
      </c>
      <c r="B502" s="166" t="s">
        <v>1578</v>
      </c>
      <c r="C502" s="27" t="s">
        <v>495</v>
      </c>
      <c r="D502" s="4" t="s">
        <v>30</v>
      </c>
      <c r="E502" s="11">
        <v>150</v>
      </c>
      <c r="F502" s="3"/>
      <c r="G502" s="3"/>
      <c r="H502" s="3"/>
    </row>
    <row r="503" spans="1:8">
      <c r="A503" s="185" t="s">
        <v>2622</v>
      </c>
      <c r="B503" s="166" t="s">
        <v>1579</v>
      </c>
      <c r="C503" s="27" t="s">
        <v>496</v>
      </c>
      <c r="D503" s="4"/>
      <c r="E503" s="11">
        <v>50</v>
      </c>
      <c r="F503" s="3"/>
      <c r="G503" s="3"/>
      <c r="H503" s="3"/>
    </row>
    <row r="504" spans="1:8">
      <c r="A504" s="185" t="s">
        <v>2623</v>
      </c>
      <c r="B504" s="166" t="s">
        <v>1579</v>
      </c>
      <c r="C504" s="27" t="s">
        <v>497</v>
      </c>
      <c r="D504" s="4" t="s">
        <v>30</v>
      </c>
      <c r="E504" s="11">
        <v>150</v>
      </c>
      <c r="F504" s="3"/>
      <c r="G504" s="3"/>
      <c r="H504" s="3"/>
    </row>
    <row r="505" spans="1:8" ht="31.2">
      <c r="A505" s="185" t="s">
        <v>2624</v>
      </c>
      <c r="B505" s="119" t="s">
        <v>3267</v>
      </c>
      <c r="C505" s="27" t="s">
        <v>498</v>
      </c>
      <c r="D505" s="4" t="s">
        <v>499</v>
      </c>
      <c r="E505" s="11">
        <v>200</v>
      </c>
      <c r="F505" s="3"/>
      <c r="G505" s="3"/>
      <c r="H505" s="3"/>
    </row>
    <row r="506" spans="1:8">
      <c r="A506" s="185" t="s">
        <v>2625</v>
      </c>
      <c r="B506" s="119" t="s">
        <v>3268</v>
      </c>
      <c r="C506" s="27" t="s">
        <v>500</v>
      </c>
      <c r="D506" s="4" t="s">
        <v>30</v>
      </c>
      <c r="E506" s="11">
        <v>250</v>
      </c>
      <c r="F506" s="3"/>
      <c r="G506" s="3"/>
      <c r="H506" s="3"/>
    </row>
    <row r="507" spans="1:8">
      <c r="A507" s="185" t="s">
        <v>2626</v>
      </c>
      <c r="B507" s="166" t="s">
        <v>1591</v>
      </c>
      <c r="C507" s="27" t="s">
        <v>3481</v>
      </c>
      <c r="D507" s="4" t="s">
        <v>30</v>
      </c>
      <c r="E507" s="11">
        <v>250</v>
      </c>
      <c r="F507" s="3"/>
      <c r="G507" s="3"/>
      <c r="H507" s="3"/>
    </row>
    <row r="508" spans="1:8">
      <c r="A508" s="185" t="s">
        <v>2627</v>
      </c>
      <c r="B508" s="166" t="s">
        <v>1591</v>
      </c>
      <c r="C508" s="27" t="s">
        <v>3482</v>
      </c>
      <c r="D508" s="4" t="s">
        <v>30</v>
      </c>
      <c r="E508" s="11">
        <v>250</v>
      </c>
      <c r="F508" s="3"/>
      <c r="G508" s="3"/>
      <c r="H508" s="3"/>
    </row>
    <row r="509" spans="1:8">
      <c r="A509" s="185" t="s">
        <v>2628</v>
      </c>
      <c r="B509" s="119" t="s">
        <v>3269</v>
      </c>
      <c r="C509" s="27" t="s">
        <v>501</v>
      </c>
      <c r="D509" s="4" t="s">
        <v>30</v>
      </c>
      <c r="E509" s="11">
        <v>250</v>
      </c>
      <c r="F509" s="3"/>
      <c r="G509" s="3"/>
      <c r="H509" s="3"/>
    </row>
    <row r="510" spans="1:8">
      <c r="A510" s="185" t="s">
        <v>2629</v>
      </c>
      <c r="B510" s="119" t="s">
        <v>3269</v>
      </c>
      <c r="C510" s="27" t="s">
        <v>502</v>
      </c>
      <c r="D510" s="4" t="s">
        <v>30</v>
      </c>
      <c r="E510" s="11">
        <v>250</v>
      </c>
      <c r="F510" s="3"/>
      <c r="G510" s="3"/>
      <c r="H510" s="3"/>
    </row>
    <row r="511" spans="1:8">
      <c r="A511" s="185" t="s">
        <v>2630</v>
      </c>
      <c r="B511" s="119" t="s">
        <v>3270</v>
      </c>
      <c r="C511" s="27" t="s">
        <v>503</v>
      </c>
      <c r="D511" s="4" t="s">
        <v>30</v>
      </c>
      <c r="E511" s="11">
        <v>350</v>
      </c>
      <c r="F511" s="3"/>
      <c r="G511" s="3"/>
      <c r="H511" s="3"/>
    </row>
    <row r="512" spans="1:8">
      <c r="A512" s="185" t="s">
        <v>2631</v>
      </c>
      <c r="B512" s="119" t="s">
        <v>3270</v>
      </c>
      <c r="C512" s="27" t="s">
        <v>504</v>
      </c>
      <c r="D512" s="4" t="s">
        <v>30</v>
      </c>
      <c r="E512" s="11">
        <v>350</v>
      </c>
      <c r="F512" s="3"/>
      <c r="G512" s="3"/>
      <c r="H512" s="3"/>
    </row>
    <row r="513" spans="1:8">
      <c r="A513" s="189" t="s">
        <v>2017</v>
      </c>
      <c r="B513" s="59"/>
      <c r="C513" s="20" t="s">
        <v>505</v>
      </c>
      <c r="D513" s="4"/>
      <c r="E513" s="11"/>
      <c r="F513" s="3"/>
      <c r="G513" s="3"/>
      <c r="H513" s="3"/>
    </row>
    <row r="514" spans="1:8">
      <c r="A514" s="185" t="s">
        <v>2632</v>
      </c>
      <c r="B514" s="166" t="s">
        <v>1580</v>
      </c>
      <c r="C514" s="16" t="s">
        <v>506</v>
      </c>
      <c r="D514" s="4" t="s">
        <v>30</v>
      </c>
      <c r="E514" s="11">
        <v>350</v>
      </c>
      <c r="F514" s="3"/>
      <c r="G514" s="3"/>
      <c r="H514" s="3"/>
    </row>
    <row r="515" spans="1:8">
      <c r="A515" s="185" t="s">
        <v>2633</v>
      </c>
      <c r="B515" s="166" t="s">
        <v>1581</v>
      </c>
      <c r="C515" s="16" t="s">
        <v>507</v>
      </c>
      <c r="D515" s="4" t="s">
        <v>30</v>
      </c>
      <c r="E515" s="11">
        <v>150</v>
      </c>
      <c r="F515" s="3"/>
      <c r="G515" s="3"/>
      <c r="H515" s="3"/>
    </row>
    <row r="516" spans="1:8">
      <c r="A516" s="185" t="s">
        <v>2634</v>
      </c>
      <c r="B516" s="166" t="s">
        <v>1582</v>
      </c>
      <c r="C516" s="16" t="s">
        <v>508</v>
      </c>
      <c r="D516" s="4" t="s">
        <v>30</v>
      </c>
      <c r="E516" s="11">
        <v>150</v>
      </c>
      <c r="F516" s="3"/>
      <c r="G516" s="3"/>
      <c r="H516" s="3"/>
    </row>
    <row r="517" spans="1:8">
      <c r="A517" s="185" t="s">
        <v>2635</v>
      </c>
      <c r="B517" s="166" t="s">
        <v>1583</v>
      </c>
      <c r="C517" s="16" t="s">
        <v>509</v>
      </c>
      <c r="D517" s="4" t="s">
        <v>30</v>
      </c>
      <c r="E517" s="11">
        <v>150</v>
      </c>
      <c r="F517" s="3"/>
      <c r="G517" s="3"/>
      <c r="H517" s="3"/>
    </row>
    <row r="518" spans="1:8">
      <c r="A518" s="185" t="s">
        <v>2636</v>
      </c>
      <c r="B518" s="166" t="s">
        <v>1584</v>
      </c>
      <c r="C518" s="16" t="s">
        <v>510</v>
      </c>
      <c r="D518" s="4" t="s">
        <v>30</v>
      </c>
      <c r="E518" s="11">
        <v>150</v>
      </c>
      <c r="F518" s="3"/>
      <c r="G518" s="3"/>
      <c r="H518" s="3"/>
    </row>
    <row r="519" spans="1:8">
      <c r="A519" s="189" t="s">
        <v>2637</v>
      </c>
      <c r="B519" s="59"/>
      <c r="C519" s="20" t="s">
        <v>511</v>
      </c>
      <c r="D519" s="4"/>
      <c r="E519" s="11"/>
      <c r="F519" s="3"/>
      <c r="G519" s="3"/>
      <c r="H519" s="3"/>
    </row>
    <row r="520" spans="1:8">
      <c r="A520" s="185" t="s">
        <v>2018</v>
      </c>
      <c r="B520" s="166" t="s">
        <v>1585</v>
      </c>
      <c r="C520" s="16" t="s">
        <v>512</v>
      </c>
      <c r="D520" s="4" t="s">
        <v>30</v>
      </c>
      <c r="E520" s="11">
        <v>350</v>
      </c>
      <c r="F520" s="3"/>
      <c r="G520" s="3"/>
      <c r="H520" s="3"/>
    </row>
    <row r="521" spans="1:8" ht="31.2">
      <c r="A521" s="185" t="s">
        <v>2019</v>
      </c>
      <c r="B521" s="166" t="s">
        <v>1585</v>
      </c>
      <c r="C521" s="16" t="s">
        <v>513</v>
      </c>
      <c r="D521" s="4" t="s">
        <v>30</v>
      </c>
      <c r="E521" s="11">
        <v>300</v>
      </c>
      <c r="F521" s="3"/>
      <c r="G521" s="3"/>
      <c r="H521" s="3"/>
    </row>
    <row r="522" spans="1:8">
      <c r="A522" s="185" t="s">
        <v>2020</v>
      </c>
      <c r="B522" s="112" t="s">
        <v>3271</v>
      </c>
      <c r="C522" s="16" t="s">
        <v>514</v>
      </c>
      <c r="D522" s="4" t="s">
        <v>30</v>
      </c>
      <c r="E522" s="11">
        <v>300</v>
      </c>
      <c r="F522" s="3"/>
      <c r="G522" s="3"/>
      <c r="H522" s="3"/>
    </row>
    <row r="523" spans="1:8">
      <c r="A523" s="185" t="s">
        <v>2021</v>
      </c>
      <c r="B523" s="166" t="s">
        <v>1585</v>
      </c>
      <c r="C523" s="16" t="s">
        <v>515</v>
      </c>
      <c r="D523" s="4" t="s">
        <v>30</v>
      </c>
      <c r="E523" s="11">
        <v>350</v>
      </c>
      <c r="F523" s="3"/>
      <c r="G523" s="3"/>
      <c r="H523" s="3"/>
    </row>
    <row r="524" spans="1:8">
      <c r="A524" s="185" t="s">
        <v>2022</v>
      </c>
      <c r="B524" s="166" t="s">
        <v>1585</v>
      </c>
      <c r="C524" s="16" t="s">
        <v>516</v>
      </c>
      <c r="D524" s="4" t="s">
        <v>30</v>
      </c>
      <c r="E524" s="11">
        <v>350</v>
      </c>
      <c r="F524" s="3"/>
      <c r="G524" s="3"/>
      <c r="H524" s="3"/>
    </row>
    <row r="525" spans="1:8">
      <c r="A525" s="185" t="s">
        <v>2023</v>
      </c>
      <c r="B525" s="166" t="s">
        <v>1585</v>
      </c>
      <c r="C525" s="16" t="s">
        <v>517</v>
      </c>
      <c r="D525" s="4" t="s">
        <v>30</v>
      </c>
      <c r="E525" s="11">
        <v>450</v>
      </c>
      <c r="F525" s="3"/>
      <c r="G525" s="3"/>
      <c r="H525" s="3"/>
    </row>
    <row r="526" spans="1:8">
      <c r="A526" s="185" t="s">
        <v>2638</v>
      </c>
      <c r="B526" s="112" t="s">
        <v>3272</v>
      </c>
      <c r="C526" s="16" t="s">
        <v>518</v>
      </c>
      <c r="D526" s="4" t="s">
        <v>30</v>
      </c>
      <c r="E526" s="11">
        <v>250</v>
      </c>
      <c r="F526" s="3"/>
      <c r="G526" s="3"/>
      <c r="H526" s="3"/>
    </row>
    <row r="527" spans="1:8">
      <c r="A527" s="185" t="s">
        <v>2639</v>
      </c>
      <c r="B527" s="166" t="s">
        <v>1585</v>
      </c>
      <c r="C527" s="16" t="s">
        <v>519</v>
      </c>
      <c r="D527" s="4" t="s">
        <v>30</v>
      </c>
      <c r="E527" s="11">
        <v>300</v>
      </c>
      <c r="F527" s="3"/>
      <c r="G527" s="3"/>
      <c r="H527" s="3"/>
    </row>
    <row r="528" spans="1:8">
      <c r="A528" s="189" t="s">
        <v>2024</v>
      </c>
      <c r="B528" s="59"/>
      <c r="C528" s="20" t="s">
        <v>520</v>
      </c>
      <c r="D528" s="4"/>
      <c r="E528" s="11"/>
      <c r="F528" s="3"/>
      <c r="G528" s="3"/>
      <c r="H528" s="3"/>
    </row>
    <row r="529" spans="1:8">
      <c r="A529" s="185" t="s">
        <v>2025</v>
      </c>
      <c r="B529" s="119" t="s">
        <v>3273</v>
      </c>
      <c r="C529" s="16" t="s">
        <v>521</v>
      </c>
      <c r="D529" s="4" t="s">
        <v>30</v>
      </c>
      <c r="E529" s="11">
        <v>250</v>
      </c>
      <c r="F529" s="3"/>
      <c r="G529" s="3"/>
      <c r="H529" s="3"/>
    </row>
    <row r="530" spans="1:8">
      <c r="A530" s="185" t="s">
        <v>2026</v>
      </c>
      <c r="B530" s="110" t="s">
        <v>3274</v>
      </c>
      <c r="C530" s="16" t="s">
        <v>522</v>
      </c>
      <c r="D530" s="4" t="s">
        <v>30</v>
      </c>
      <c r="E530" s="11">
        <v>250</v>
      </c>
      <c r="F530" s="3"/>
      <c r="G530" s="3"/>
      <c r="H530" s="3"/>
    </row>
    <row r="531" spans="1:8">
      <c r="A531" s="185" t="s">
        <v>2027</v>
      </c>
      <c r="B531" s="110" t="s">
        <v>3275</v>
      </c>
      <c r="C531" s="16" t="s">
        <v>523</v>
      </c>
      <c r="D531" s="4" t="s">
        <v>30</v>
      </c>
      <c r="E531" s="11">
        <v>250</v>
      </c>
      <c r="F531" s="3"/>
      <c r="G531" s="3"/>
      <c r="H531" s="3"/>
    </row>
    <row r="532" spans="1:8">
      <c r="A532" s="185" t="s">
        <v>2028</v>
      </c>
      <c r="B532" s="119" t="s">
        <v>3276</v>
      </c>
      <c r="C532" s="16" t="s">
        <v>524</v>
      </c>
      <c r="D532" s="4" t="s">
        <v>30</v>
      </c>
      <c r="E532" s="11">
        <v>250</v>
      </c>
      <c r="F532" s="3"/>
      <c r="G532" s="3"/>
      <c r="H532" s="3"/>
    </row>
    <row r="533" spans="1:8">
      <c r="A533" s="185" t="s">
        <v>2029</v>
      </c>
      <c r="B533" s="119" t="s">
        <v>3277</v>
      </c>
      <c r="C533" s="16" t="s">
        <v>525</v>
      </c>
      <c r="D533" s="4" t="s">
        <v>30</v>
      </c>
      <c r="E533" s="11">
        <v>250</v>
      </c>
      <c r="F533" s="3"/>
      <c r="G533" s="3"/>
      <c r="H533" s="3"/>
    </row>
    <row r="534" spans="1:8">
      <c r="A534" s="185" t="s">
        <v>2030</v>
      </c>
      <c r="B534" s="119" t="s">
        <v>3278</v>
      </c>
      <c r="C534" s="16" t="s">
        <v>526</v>
      </c>
      <c r="D534" s="4" t="s">
        <v>30</v>
      </c>
      <c r="E534" s="11">
        <v>250</v>
      </c>
      <c r="F534" s="3"/>
      <c r="G534" s="3"/>
      <c r="H534" s="3"/>
    </row>
    <row r="535" spans="1:8">
      <c r="A535" s="185" t="s">
        <v>2031</v>
      </c>
      <c r="B535" s="119" t="s">
        <v>3279</v>
      </c>
      <c r="C535" s="16" t="s">
        <v>527</v>
      </c>
      <c r="D535" s="4" t="s">
        <v>30</v>
      </c>
      <c r="E535" s="11">
        <v>350</v>
      </c>
      <c r="F535" s="3"/>
      <c r="G535" s="3"/>
      <c r="H535" s="3"/>
    </row>
    <row r="536" spans="1:8">
      <c r="A536" s="189" t="s">
        <v>2032</v>
      </c>
      <c r="B536" s="59"/>
      <c r="C536" s="20" t="s">
        <v>528</v>
      </c>
      <c r="D536" s="4"/>
      <c r="E536" s="11"/>
      <c r="F536" s="3"/>
      <c r="G536" s="3"/>
      <c r="H536" s="3"/>
    </row>
    <row r="537" spans="1:8" s="39" customFormat="1" ht="31.2">
      <c r="A537" s="191" t="s">
        <v>2033</v>
      </c>
      <c r="B537" s="35" t="s">
        <v>3468</v>
      </c>
      <c r="C537" s="36" t="s">
        <v>3547</v>
      </c>
      <c r="D537" s="37" t="s">
        <v>30</v>
      </c>
      <c r="E537" s="38">
        <v>200</v>
      </c>
    </row>
    <row r="538" spans="1:8" s="39" customFormat="1" ht="31.2">
      <c r="A538" s="191" t="s">
        <v>2034</v>
      </c>
      <c r="B538" s="35" t="s">
        <v>1586</v>
      </c>
      <c r="C538" s="36" t="s">
        <v>3548</v>
      </c>
      <c r="D538" s="37" t="s">
        <v>30</v>
      </c>
      <c r="E538" s="38">
        <v>1200</v>
      </c>
    </row>
    <row r="539" spans="1:8" s="39" customFormat="1">
      <c r="A539" s="191" t="s">
        <v>2035</v>
      </c>
      <c r="B539" s="35" t="s">
        <v>1552</v>
      </c>
      <c r="C539" s="36" t="s">
        <v>529</v>
      </c>
      <c r="D539" s="37" t="s">
        <v>30</v>
      </c>
      <c r="E539" s="38">
        <v>700</v>
      </c>
    </row>
    <row r="540" spans="1:8" s="39" customFormat="1">
      <c r="A540" s="191" t="s">
        <v>2036</v>
      </c>
      <c r="B540" s="35" t="s">
        <v>3469</v>
      </c>
      <c r="C540" s="36" t="s">
        <v>530</v>
      </c>
      <c r="D540" s="37" t="s">
        <v>30</v>
      </c>
      <c r="E540" s="38">
        <v>600</v>
      </c>
    </row>
    <row r="541" spans="1:8" s="39" customFormat="1">
      <c r="A541" s="191" t="s">
        <v>2640</v>
      </c>
      <c r="B541" s="119" t="s">
        <v>1587</v>
      </c>
      <c r="C541" s="36" t="s">
        <v>531</v>
      </c>
      <c r="D541" s="37" t="s">
        <v>30</v>
      </c>
      <c r="E541" s="38">
        <v>300</v>
      </c>
    </row>
    <row r="542" spans="1:8" s="39" customFormat="1" ht="31.2">
      <c r="A542" s="191" t="s">
        <v>2641</v>
      </c>
      <c r="B542" s="120" t="s">
        <v>3280</v>
      </c>
      <c r="C542" s="36" t="s">
        <v>532</v>
      </c>
      <c r="D542" s="37" t="s">
        <v>30</v>
      </c>
      <c r="E542" s="38">
        <v>400</v>
      </c>
    </row>
    <row r="543" spans="1:8" s="39" customFormat="1" ht="46.8">
      <c r="A543" s="191" t="s">
        <v>2642</v>
      </c>
      <c r="B543" s="120" t="s">
        <v>3281</v>
      </c>
      <c r="C543" s="36" t="s">
        <v>533</v>
      </c>
      <c r="D543" s="37" t="s">
        <v>30</v>
      </c>
      <c r="E543" s="38">
        <v>600</v>
      </c>
    </row>
    <row r="544" spans="1:8" s="39" customFormat="1" ht="31.2">
      <c r="A544" s="191" t="s">
        <v>2037</v>
      </c>
      <c r="B544" s="119" t="s">
        <v>3282</v>
      </c>
      <c r="C544" s="36" t="s">
        <v>534</v>
      </c>
      <c r="D544" s="37" t="s">
        <v>30</v>
      </c>
      <c r="E544" s="38">
        <v>450</v>
      </c>
    </row>
    <row r="545" spans="1:8" s="39" customFormat="1">
      <c r="A545" s="191" t="s">
        <v>2038</v>
      </c>
      <c r="B545" s="119" t="s">
        <v>3283</v>
      </c>
      <c r="C545" s="36" t="s">
        <v>535</v>
      </c>
      <c r="D545" s="37" t="s">
        <v>30</v>
      </c>
      <c r="E545" s="38">
        <v>200</v>
      </c>
    </row>
    <row r="546" spans="1:8" s="39" customFormat="1" ht="31.2">
      <c r="A546" s="191" t="s">
        <v>2039</v>
      </c>
      <c r="B546" s="120" t="s">
        <v>3284</v>
      </c>
      <c r="C546" s="36" t="s">
        <v>536</v>
      </c>
      <c r="D546" s="37" t="s">
        <v>30</v>
      </c>
      <c r="E546" s="38">
        <v>450</v>
      </c>
    </row>
    <row r="547" spans="1:8" s="39" customFormat="1">
      <c r="A547" s="191" t="s">
        <v>2040</v>
      </c>
      <c r="B547" s="121" t="s">
        <v>1593</v>
      </c>
      <c r="C547" s="36" t="s">
        <v>537</v>
      </c>
      <c r="D547" s="37" t="s">
        <v>30</v>
      </c>
      <c r="E547" s="38">
        <v>200</v>
      </c>
    </row>
    <row r="548" spans="1:8" s="39" customFormat="1" ht="31.2">
      <c r="A548" s="191" t="s">
        <v>2041</v>
      </c>
      <c r="B548" s="35"/>
      <c r="C548" s="36" t="s">
        <v>538</v>
      </c>
      <c r="D548" s="37" t="s">
        <v>30</v>
      </c>
      <c r="E548" s="38">
        <v>450</v>
      </c>
    </row>
    <row r="549" spans="1:8" s="39" customFormat="1">
      <c r="A549" s="191" t="s">
        <v>2042</v>
      </c>
      <c r="B549" s="35"/>
      <c r="C549" s="36" t="s">
        <v>539</v>
      </c>
      <c r="D549" s="37" t="s">
        <v>30</v>
      </c>
      <c r="E549" s="38">
        <v>300</v>
      </c>
    </row>
    <row r="550" spans="1:8" s="39" customFormat="1" ht="31.2">
      <c r="A550" s="191" t="s">
        <v>2043</v>
      </c>
      <c r="B550" s="35"/>
      <c r="C550" s="36" t="s">
        <v>2375</v>
      </c>
      <c r="D550" s="37" t="s">
        <v>30</v>
      </c>
      <c r="E550" s="38">
        <v>500</v>
      </c>
    </row>
    <row r="551" spans="1:8" s="39" customFormat="1">
      <c r="A551" s="191" t="s">
        <v>2044</v>
      </c>
      <c r="B551" s="35"/>
      <c r="C551" s="36" t="s">
        <v>540</v>
      </c>
      <c r="D551" s="37" t="s">
        <v>30</v>
      </c>
      <c r="E551" s="38">
        <v>200</v>
      </c>
    </row>
    <row r="552" spans="1:8" s="39" customFormat="1">
      <c r="A552" s="191" t="s">
        <v>2045</v>
      </c>
      <c r="B552" s="35" t="s">
        <v>3470</v>
      </c>
      <c r="C552" s="36" t="s">
        <v>541</v>
      </c>
      <c r="D552" s="37" t="s">
        <v>30</v>
      </c>
      <c r="E552" s="38">
        <v>700</v>
      </c>
    </row>
    <row r="553" spans="1:8" s="39" customFormat="1">
      <c r="A553" s="191" t="s">
        <v>2046</v>
      </c>
      <c r="B553" s="112" t="s">
        <v>3285</v>
      </c>
      <c r="C553" s="36" t="s">
        <v>542</v>
      </c>
      <c r="D553" s="37" t="s">
        <v>30</v>
      </c>
      <c r="E553" s="38">
        <v>250</v>
      </c>
    </row>
    <row r="554" spans="1:8" s="39" customFormat="1">
      <c r="A554" s="191" t="s">
        <v>2047</v>
      </c>
      <c r="B554" s="35" t="s">
        <v>3471</v>
      </c>
      <c r="C554" s="36" t="s">
        <v>3549</v>
      </c>
      <c r="D554" s="37" t="s">
        <v>30</v>
      </c>
      <c r="E554" s="38">
        <v>300</v>
      </c>
    </row>
    <row r="555" spans="1:8" s="39" customFormat="1">
      <c r="A555" s="191" t="s">
        <v>2048</v>
      </c>
      <c r="B555" s="35"/>
      <c r="C555" s="40" t="s">
        <v>543</v>
      </c>
      <c r="D555" s="37" t="s">
        <v>30</v>
      </c>
      <c r="E555" s="41">
        <v>500</v>
      </c>
    </row>
    <row r="556" spans="1:8">
      <c r="A556" s="191" t="s">
        <v>2643</v>
      </c>
      <c r="B556" s="35" t="s">
        <v>1592</v>
      </c>
      <c r="C556" s="63" t="s">
        <v>544</v>
      </c>
      <c r="D556" s="4" t="s">
        <v>30</v>
      </c>
      <c r="E556" s="71">
        <v>100</v>
      </c>
      <c r="F556" s="3"/>
      <c r="G556" s="3"/>
      <c r="H556" s="3"/>
    </row>
    <row r="557" spans="1:8">
      <c r="A557" s="191" t="s">
        <v>2644</v>
      </c>
      <c r="B557" s="35" t="s">
        <v>1592</v>
      </c>
      <c r="C557" s="63" t="s">
        <v>545</v>
      </c>
      <c r="D557" s="4" t="s">
        <v>30</v>
      </c>
      <c r="E557" s="71">
        <v>100</v>
      </c>
      <c r="F557" s="3"/>
      <c r="G557" s="3"/>
      <c r="H557" s="3"/>
    </row>
    <row r="558" spans="1:8">
      <c r="A558" s="191" t="s">
        <v>2645</v>
      </c>
      <c r="B558" s="35" t="s">
        <v>1592</v>
      </c>
      <c r="C558" s="63" t="s">
        <v>546</v>
      </c>
      <c r="D558" s="4" t="s">
        <v>30</v>
      </c>
      <c r="E558" s="71">
        <v>100</v>
      </c>
      <c r="F558" s="3"/>
      <c r="G558" s="3"/>
      <c r="H558" s="3"/>
    </row>
    <row r="559" spans="1:8">
      <c r="A559" s="191" t="s">
        <v>2646</v>
      </c>
      <c r="B559" s="35" t="s">
        <v>1592</v>
      </c>
      <c r="C559" s="63" t="s">
        <v>547</v>
      </c>
      <c r="D559" s="4" t="s">
        <v>30</v>
      </c>
      <c r="E559" s="71">
        <v>100</v>
      </c>
      <c r="F559" s="3"/>
      <c r="G559" s="3"/>
      <c r="H559" s="3"/>
    </row>
    <row r="560" spans="1:8">
      <c r="A560" s="191" t="s">
        <v>2647</v>
      </c>
      <c r="B560" s="35" t="s">
        <v>1592</v>
      </c>
      <c r="C560" s="63" t="s">
        <v>548</v>
      </c>
      <c r="D560" s="4" t="s">
        <v>30</v>
      </c>
      <c r="E560" s="71">
        <v>100</v>
      </c>
      <c r="F560" s="3"/>
      <c r="G560" s="3"/>
      <c r="H560" s="3"/>
    </row>
    <row r="561" spans="1:8">
      <c r="A561" s="191" t="s">
        <v>2648</v>
      </c>
      <c r="B561" s="35" t="s">
        <v>1592</v>
      </c>
      <c r="C561" s="63" t="s">
        <v>549</v>
      </c>
      <c r="D561" s="4" t="s">
        <v>30</v>
      </c>
      <c r="E561" s="71">
        <v>100</v>
      </c>
      <c r="F561" s="3"/>
      <c r="G561" s="3"/>
      <c r="H561" s="3"/>
    </row>
    <row r="562" spans="1:8" s="10" customFormat="1">
      <c r="A562" s="189" t="s">
        <v>2049</v>
      </c>
      <c r="B562" s="59"/>
      <c r="C562" s="66" t="s">
        <v>550</v>
      </c>
      <c r="D562" s="27"/>
      <c r="E562" s="23"/>
    </row>
    <row r="563" spans="1:8" ht="78">
      <c r="A563" s="185" t="s">
        <v>2050</v>
      </c>
      <c r="B563" s="166" t="s">
        <v>3286</v>
      </c>
      <c r="C563" s="16" t="s">
        <v>551</v>
      </c>
      <c r="D563" s="4" t="s">
        <v>30</v>
      </c>
      <c r="E563" s="11">
        <v>150</v>
      </c>
      <c r="F563" s="3"/>
      <c r="G563" s="3"/>
      <c r="H563" s="3"/>
    </row>
    <row r="564" spans="1:8" ht="78">
      <c r="A564" s="185" t="s">
        <v>2051</v>
      </c>
      <c r="B564" s="166" t="s">
        <v>3286</v>
      </c>
      <c r="C564" s="16" t="s">
        <v>552</v>
      </c>
      <c r="D564" s="4" t="s">
        <v>30</v>
      </c>
      <c r="E564" s="11">
        <v>350</v>
      </c>
      <c r="F564" s="3"/>
      <c r="G564" s="3"/>
      <c r="H564" s="3"/>
    </row>
    <row r="565" spans="1:8" ht="78">
      <c r="A565" s="185" t="s">
        <v>2052</v>
      </c>
      <c r="B565" s="166" t="s">
        <v>3286</v>
      </c>
      <c r="C565" s="16" t="s">
        <v>553</v>
      </c>
      <c r="D565" s="4" t="s">
        <v>30</v>
      </c>
      <c r="E565" s="11">
        <v>700</v>
      </c>
      <c r="F565" s="3"/>
      <c r="G565" s="3"/>
      <c r="H565" s="3"/>
    </row>
    <row r="566" spans="1:8" ht="78">
      <c r="A566" s="185" t="s">
        <v>2053</v>
      </c>
      <c r="B566" s="166" t="s">
        <v>3286</v>
      </c>
      <c r="C566" s="16" t="s">
        <v>554</v>
      </c>
      <c r="D566" s="4" t="s">
        <v>30</v>
      </c>
      <c r="E566" s="11">
        <v>850</v>
      </c>
      <c r="F566" s="3"/>
      <c r="G566" s="3"/>
      <c r="H566" s="3"/>
    </row>
    <row r="567" spans="1:8" ht="78">
      <c r="A567" s="185" t="s">
        <v>2054</v>
      </c>
      <c r="B567" s="166" t="s">
        <v>3287</v>
      </c>
      <c r="C567" s="16" t="s">
        <v>555</v>
      </c>
      <c r="D567" s="4" t="s">
        <v>30</v>
      </c>
      <c r="E567" s="11">
        <v>950</v>
      </c>
      <c r="F567" s="3"/>
      <c r="G567" s="3"/>
      <c r="H567" s="3"/>
    </row>
    <row r="568" spans="1:8" s="10" customFormat="1">
      <c r="A568" s="186" t="s">
        <v>265</v>
      </c>
      <c r="B568" s="59"/>
      <c r="C568" s="62" t="s">
        <v>557</v>
      </c>
      <c r="D568" s="27"/>
      <c r="E568" s="23"/>
      <c r="F568" s="23"/>
      <c r="G568" s="24"/>
      <c r="H568" s="9">
        <f t="shared" ref="H568" si="2">G568*1.1</f>
        <v>0</v>
      </c>
    </row>
    <row r="569" spans="1:8" ht="31.2">
      <c r="A569" s="185" t="s">
        <v>267</v>
      </c>
      <c r="B569" s="166" t="s">
        <v>1599</v>
      </c>
      <c r="C569" s="16" t="s">
        <v>559</v>
      </c>
      <c r="D569" s="4" t="s">
        <v>560</v>
      </c>
      <c r="E569" s="11">
        <v>300</v>
      </c>
      <c r="F569" s="3"/>
      <c r="G569" s="3"/>
      <c r="H569" s="3"/>
    </row>
    <row r="570" spans="1:8" ht="31.2">
      <c r="A570" s="185" t="s">
        <v>269</v>
      </c>
      <c r="B570" s="112" t="s">
        <v>3288</v>
      </c>
      <c r="C570" s="16" t="s">
        <v>562</v>
      </c>
      <c r="D570" s="4" t="s">
        <v>563</v>
      </c>
      <c r="E570" s="11">
        <v>450</v>
      </c>
      <c r="F570" s="3"/>
      <c r="G570" s="3"/>
      <c r="H570" s="3"/>
    </row>
    <row r="571" spans="1:8" ht="31.2">
      <c r="A571" s="185" t="s">
        <v>271</v>
      </c>
      <c r="B571" s="166" t="s">
        <v>3289</v>
      </c>
      <c r="C571" s="16" t="s">
        <v>566</v>
      </c>
      <c r="D571" s="4" t="s">
        <v>563</v>
      </c>
      <c r="E571" s="11">
        <v>570</v>
      </c>
      <c r="F571" s="3"/>
      <c r="G571" s="3"/>
      <c r="H571" s="3"/>
    </row>
    <row r="572" spans="1:8">
      <c r="A572" s="185" t="s">
        <v>273</v>
      </c>
      <c r="B572" s="166" t="s">
        <v>1606</v>
      </c>
      <c r="C572" s="16" t="s">
        <v>568</v>
      </c>
      <c r="D572" s="4" t="s">
        <v>563</v>
      </c>
      <c r="E572" s="11">
        <v>210</v>
      </c>
      <c r="F572" s="3"/>
      <c r="G572" s="3"/>
      <c r="H572" s="3"/>
    </row>
    <row r="573" spans="1:8">
      <c r="A573" s="185" t="s">
        <v>275</v>
      </c>
      <c r="B573" s="166" t="s">
        <v>1600</v>
      </c>
      <c r="C573" s="16" t="s">
        <v>570</v>
      </c>
      <c r="D573" s="4" t="s">
        <v>571</v>
      </c>
      <c r="E573" s="11">
        <v>250</v>
      </c>
      <c r="F573" s="3"/>
      <c r="G573" s="3"/>
      <c r="H573" s="3"/>
    </row>
    <row r="574" spans="1:8" ht="31.2">
      <c r="A574" s="185" t="s">
        <v>276</v>
      </c>
      <c r="B574" s="166" t="s">
        <v>1601</v>
      </c>
      <c r="C574" s="16" t="s">
        <v>573</v>
      </c>
      <c r="D574" s="4" t="s">
        <v>574</v>
      </c>
      <c r="E574" s="11">
        <v>160</v>
      </c>
      <c r="F574" s="3"/>
      <c r="G574" s="3"/>
      <c r="H574" s="3"/>
    </row>
    <row r="575" spans="1:8">
      <c r="A575" s="185" t="s">
        <v>2649</v>
      </c>
      <c r="B575" s="166" t="s">
        <v>1603</v>
      </c>
      <c r="C575" s="16" t="s">
        <v>576</v>
      </c>
      <c r="D575" s="4" t="s">
        <v>571</v>
      </c>
      <c r="E575" s="11">
        <v>250</v>
      </c>
      <c r="F575" s="3"/>
      <c r="G575" s="3"/>
      <c r="H575" s="3"/>
    </row>
    <row r="576" spans="1:8" ht="31.2">
      <c r="A576" s="185" t="s">
        <v>2650</v>
      </c>
      <c r="B576" s="166" t="s">
        <v>1602</v>
      </c>
      <c r="C576" s="16" t="s">
        <v>578</v>
      </c>
      <c r="D576" s="4" t="s">
        <v>574</v>
      </c>
      <c r="E576" s="11">
        <v>1200</v>
      </c>
      <c r="F576" s="3"/>
      <c r="G576" s="3"/>
      <c r="H576" s="3"/>
    </row>
    <row r="577" spans="1:8">
      <c r="A577" s="185" t="s">
        <v>2651</v>
      </c>
      <c r="B577" s="166" t="s">
        <v>1607</v>
      </c>
      <c r="C577" s="16" t="s">
        <v>579</v>
      </c>
      <c r="D577" s="4" t="s">
        <v>2367</v>
      </c>
      <c r="E577" s="11">
        <v>760</v>
      </c>
      <c r="F577" s="3"/>
      <c r="G577" s="3"/>
      <c r="H577" s="3"/>
    </row>
    <row r="578" spans="1:8" ht="62.25" customHeight="1">
      <c r="A578" s="185" t="s">
        <v>281</v>
      </c>
      <c r="B578" s="207" t="s">
        <v>3290</v>
      </c>
      <c r="C578" s="16" t="s">
        <v>580</v>
      </c>
      <c r="D578" s="4" t="s">
        <v>560</v>
      </c>
      <c r="E578" s="11">
        <v>450</v>
      </c>
      <c r="F578" s="3"/>
      <c r="G578" s="3"/>
      <c r="H578" s="3"/>
    </row>
    <row r="579" spans="1:8">
      <c r="A579" s="185" t="s">
        <v>283</v>
      </c>
      <c r="B579" s="112" t="s">
        <v>3291</v>
      </c>
      <c r="C579" s="16" t="s">
        <v>581</v>
      </c>
      <c r="D579" s="4" t="s">
        <v>560</v>
      </c>
      <c r="E579" s="11">
        <v>500</v>
      </c>
      <c r="F579" s="3"/>
      <c r="G579" s="3"/>
      <c r="H579" s="3"/>
    </row>
    <row r="580" spans="1:8">
      <c r="A580" s="185" t="s">
        <v>285</v>
      </c>
      <c r="B580" s="166" t="s">
        <v>1594</v>
      </c>
      <c r="C580" s="16" t="s">
        <v>582</v>
      </c>
      <c r="D580" s="4" t="s">
        <v>560</v>
      </c>
      <c r="E580" s="11">
        <v>450</v>
      </c>
      <c r="F580" s="3"/>
      <c r="G580" s="3"/>
      <c r="H580" s="3"/>
    </row>
    <row r="581" spans="1:8" ht="31.2">
      <c r="A581" s="185" t="s">
        <v>287</v>
      </c>
      <c r="B581" s="166" t="s">
        <v>3292</v>
      </c>
      <c r="C581" s="16" t="s">
        <v>583</v>
      </c>
      <c r="D581" s="4" t="s">
        <v>2368</v>
      </c>
      <c r="E581" s="11">
        <v>200</v>
      </c>
      <c r="F581" s="3"/>
      <c r="G581" s="3"/>
      <c r="H581" s="3"/>
    </row>
    <row r="582" spans="1:8">
      <c r="A582" s="185" t="s">
        <v>289</v>
      </c>
      <c r="B582" s="166" t="s">
        <v>1596</v>
      </c>
      <c r="C582" s="16" t="s">
        <v>584</v>
      </c>
      <c r="D582" s="4" t="s">
        <v>560</v>
      </c>
      <c r="E582" s="11">
        <v>350</v>
      </c>
      <c r="F582" s="3"/>
      <c r="G582" s="3"/>
      <c r="H582" s="3"/>
    </row>
    <row r="583" spans="1:8">
      <c r="A583" s="185" t="s">
        <v>291</v>
      </c>
      <c r="B583" s="166" t="s">
        <v>3293</v>
      </c>
      <c r="C583" s="16" t="s">
        <v>585</v>
      </c>
      <c r="D583" s="4" t="s">
        <v>560</v>
      </c>
      <c r="E583" s="11">
        <v>350</v>
      </c>
      <c r="F583" s="3"/>
      <c r="G583" s="3"/>
      <c r="H583" s="3"/>
    </row>
    <row r="584" spans="1:8">
      <c r="A584" s="185" t="s">
        <v>293</v>
      </c>
      <c r="B584" s="166" t="s">
        <v>1604</v>
      </c>
      <c r="C584" s="16" t="s">
        <v>586</v>
      </c>
      <c r="D584" s="4" t="s">
        <v>560</v>
      </c>
      <c r="E584" s="11">
        <v>500</v>
      </c>
      <c r="F584" s="3"/>
      <c r="G584" s="3"/>
      <c r="H584" s="3"/>
    </row>
    <row r="585" spans="1:8">
      <c r="A585" s="185" t="s">
        <v>295</v>
      </c>
      <c r="B585" s="166" t="s">
        <v>1595</v>
      </c>
      <c r="C585" s="16" t="s">
        <v>587</v>
      </c>
      <c r="D585" s="4" t="s">
        <v>588</v>
      </c>
      <c r="E585" s="11">
        <v>300</v>
      </c>
      <c r="F585" s="3"/>
      <c r="G585" s="3"/>
      <c r="H585" s="3"/>
    </row>
    <row r="586" spans="1:8">
      <c r="A586" s="185" t="s">
        <v>2652</v>
      </c>
      <c r="B586" s="119" t="s">
        <v>3294</v>
      </c>
      <c r="C586" s="16" t="s">
        <v>589</v>
      </c>
      <c r="D586" s="4" t="s">
        <v>588</v>
      </c>
      <c r="E586" s="11">
        <v>350</v>
      </c>
      <c r="F586" s="3"/>
      <c r="G586" s="3"/>
      <c r="H586" s="3"/>
    </row>
    <row r="587" spans="1:8">
      <c r="A587" s="185" t="s">
        <v>2653</v>
      </c>
      <c r="B587" s="166" t="s">
        <v>1598</v>
      </c>
      <c r="C587" s="16" t="s">
        <v>590</v>
      </c>
      <c r="D587" s="4" t="s">
        <v>588</v>
      </c>
      <c r="E587" s="11">
        <v>350</v>
      </c>
      <c r="F587" s="3"/>
      <c r="G587" s="3"/>
      <c r="H587" s="3"/>
    </row>
    <row r="588" spans="1:8">
      <c r="A588" s="185" t="s">
        <v>2654</v>
      </c>
      <c r="B588" s="166" t="s">
        <v>1597</v>
      </c>
      <c r="C588" s="16" t="s">
        <v>591</v>
      </c>
      <c r="D588" s="4" t="s">
        <v>571</v>
      </c>
      <c r="E588" s="11">
        <v>300</v>
      </c>
      <c r="F588" s="3"/>
      <c r="G588" s="3"/>
      <c r="H588" s="3"/>
    </row>
    <row r="589" spans="1:8">
      <c r="A589" s="185" t="s">
        <v>2655</v>
      </c>
      <c r="B589" s="166" t="s">
        <v>1605</v>
      </c>
      <c r="C589" s="16" t="s">
        <v>592</v>
      </c>
      <c r="D589" s="4" t="s">
        <v>571</v>
      </c>
      <c r="E589" s="11">
        <v>350</v>
      </c>
      <c r="F589" s="3"/>
      <c r="G589" s="3"/>
      <c r="H589" s="3"/>
    </row>
    <row r="590" spans="1:8">
      <c r="A590" s="185" t="s">
        <v>2656</v>
      </c>
      <c r="B590" s="166" t="s">
        <v>1472</v>
      </c>
      <c r="C590" s="16" t="s">
        <v>593</v>
      </c>
      <c r="D590" s="4" t="s">
        <v>571</v>
      </c>
      <c r="E590" s="11">
        <v>120</v>
      </c>
      <c r="F590" s="3"/>
      <c r="G590" s="3"/>
      <c r="H590" s="3"/>
    </row>
    <row r="591" spans="1:8">
      <c r="A591" s="185" t="s">
        <v>2657</v>
      </c>
      <c r="B591" s="166" t="s">
        <v>1608</v>
      </c>
      <c r="C591" s="16" t="s">
        <v>594</v>
      </c>
      <c r="D591" s="4" t="s">
        <v>152</v>
      </c>
      <c r="E591" s="11">
        <v>200</v>
      </c>
      <c r="F591" s="3"/>
      <c r="G591" s="3"/>
      <c r="H591" s="3"/>
    </row>
    <row r="592" spans="1:8" s="10" customFormat="1">
      <c r="A592" s="185"/>
      <c r="B592" s="59"/>
      <c r="C592" s="62" t="s">
        <v>3158</v>
      </c>
      <c r="D592" s="27"/>
      <c r="E592" s="45"/>
    </row>
    <row r="593" spans="1:5" s="10" customFormat="1">
      <c r="A593" s="185" t="s">
        <v>2658</v>
      </c>
      <c r="B593" s="166" t="s">
        <v>1613</v>
      </c>
      <c r="C593" s="27" t="s">
        <v>595</v>
      </c>
      <c r="D593" s="4" t="s">
        <v>596</v>
      </c>
      <c r="E593" s="30">
        <v>2500</v>
      </c>
    </row>
    <row r="594" spans="1:5" s="10" customFormat="1">
      <c r="A594" s="185" t="s">
        <v>2659</v>
      </c>
      <c r="B594" s="166" t="s">
        <v>1614</v>
      </c>
      <c r="C594" s="27" t="s">
        <v>597</v>
      </c>
      <c r="D594" s="4" t="s">
        <v>596</v>
      </c>
      <c r="E594" s="30">
        <v>2300</v>
      </c>
    </row>
    <row r="595" spans="1:5" s="10" customFormat="1">
      <c r="A595" s="185" t="s">
        <v>2660</v>
      </c>
      <c r="B595" s="110" t="s">
        <v>3295</v>
      </c>
      <c r="C595" s="27" t="s">
        <v>598</v>
      </c>
      <c r="D595" s="4" t="s">
        <v>596</v>
      </c>
      <c r="E595" s="30">
        <v>2300</v>
      </c>
    </row>
    <row r="596" spans="1:5" s="10" customFormat="1">
      <c r="A596" s="185" t="s">
        <v>2661</v>
      </c>
      <c r="B596" s="166" t="s">
        <v>1614</v>
      </c>
      <c r="C596" s="27" t="s">
        <v>599</v>
      </c>
      <c r="D596" s="4" t="s">
        <v>596</v>
      </c>
      <c r="E596" s="30">
        <v>2700</v>
      </c>
    </row>
    <row r="597" spans="1:5" s="10" customFormat="1">
      <c r="A597" s="185"/>
      <c r="B597" s="59"/>
      <c r="C597" s="62" t="s">
        <v>600</v>
      </c>
      <c r="D597" s="4"/>
      <c r="E597" s="30"/>
    </row>
    <row r="598" spans="1:5" s="10" customFormat="1">
      <c r="A598" s="185" t="s">
        <v>2662</v>
      </c>
      <c r="B598" s="166" t="s">
        <v>1612</v>
      </c>
      <c r="C598" s="27" t="s">
        <v>601</v>
      </c>
      <c r="D598" s="4" t="s">
        <v>596</v>
      </c>
      <c r="E598" s="30">
        <v>2500</v>
      </c>
    </row>
    <row r="599" spans="1:5" s="10" customFormat="1" ht="31.2">
      <c r="A599" s="185" t="s">
        <v>2663</v>
      </c>
      <c r="B599" s="6" t="s">
        <v>3296</v>
      </c>
      <c r="C599" s="27" t="s">
        <v>602</v>
      </c>
      <c r="D599" s="4" t="s">
        <v>596</v>
      </c>
      <c r="E599" s="30">
        <v>2500</v>
      </c>
    </row>
    <row r="600" spans="1:5" s="10" customFormat="1" ht="31.2">
      <c r="A600" s="185" t="s">
        <v>2664</v>
      </c>
      <c r="B600" s="6" t="s">
        <v>3296</v>
      </c>
      <c r="C600" s="27" t="s">
        <v>603</v>
      </c>
      <c r="D600" s="4" t="s">
        <v>596</v>
      </c>
      <c r="E600" s="30">
        <v>2500</v>
      </c>
    </row>
    <row r="601" spans="1:5" s="10" customFormat="1" ht="31.2">
      <c r="A601" s="185" t="s">
        <v>2665</v>
      </c>
      <c r="B601" s="6" t="s">
        <v>3296</v>
      </c>
      <c r="C601" s="27" t="s">
        <v>604</v>
      </c>
      <c r="D601" s="4" t="s">
        <v>596</v>
      </c>
      <c r="E601" s="30">
        <v>2500</v>
      </c>
    </row>
    <row r="602" spans="1:5" s="10" customFormat="1">
      <c r="A602" s="185"/>
      <c r="B602" s="59"/>
      <c r="C602" s="62" t="s">
        <v>605</v>
      </c>
      <c r="D602" s="4"/>
      <c r="E602" s="30"/>
    </row>
    <row r="603" spans="1:5" s="10" customFormat="1">
      <c r="A603" s="185" t="s">
        <v>2666</v>
      </c>
      <c r="B603" s="166" t="s">
        <v>1611</v>
      </c>
      <c r="C603" s="27" t="s">
        <v>606</v>
      </c>
      <c r="D603" s="4" t="s">
        <v>596</v>
      </c>
      <c r="E603" s="30">
        <v>2500</v>
      </c>
    </row>
    <row r="604" spans="1:5" s="10" customFormat="1" ht="31.2">
      <c r="A604" s="185" t="s">
        <v>2667</v>
      </c>
      <c r="B604" s="166" t="s">
        <v>1610</v>
      </c>
      <c r="C604" s="27" t="s">
        <v>607</v>
      </c>
      <c r="D604" s="4" t="s">
        <v>596</v>
      </c>
      <c r="E604" s="30">
        <v>2500</v>
      </c>
    </row>
    <row r="605" spans="1:5" s="10" customFormat="1" ht="31.2">
      <c r="A605" s="185" t="s">
        <v>2668</v>
      </c>
      <c r="B605" s="166" t="s">
        <v>1609</v>
      </c>
      <c r="C605" s="27" t="s">
        <v>608</v>
      </c>
      <c r="D605" s="4" t="s">
        <v>596</v>
      </c>
      <c r="E605" s="30">
        <v>2500</v>
      </c>
    </row>
    <row r="606" spans="1:5" s="10" customFormat="1" ht="31.2">
      <c r="A606" s="185" t="s">
        <v>2669</v>
      </c>
      <c r="B606" s="166" t="s">
        <v>1615</v>
      </c>
      <c r="C606" s="27" t="s">
        <v>609</v>
      </c>
      <c r="D606" s="4" t="s">
        <v>596</v>
      </c>
      <c r="E606" s="30">
        <v>2500</v>
      </c>
    </row>
    <row r="607" spans="1:5" s="10" customFormat="1">
      <c r="A607" s="185"/>
      <c r="B607" s="109"/>
      <c r="C607" s="62" t="s">
        <v>610</v>
      </c>
      <c r="D607" s="4"/>
      <c r="E607" s="30"/>
    </row>
    <row r="608" spans="1:5" s="10" customFormat="1">
      <c r="A608" s="185" t="s">
        <v>2670</v>
      </c>
      <c r="B608" s="110" t="s">
        <v>3297</v>
      </c>
      <c r="C608" s="27" t="s">
        <v>611</v>
      </c>
      <c r="D608" s="4" t="s">
        <v>596</v>
      </c>
      <c r="E608" s="30">
        <v>2500</v>
      </c>
    </row>
    <row r="609" spans="1:5" s="10" customFormat="1">
      <c r="A609" s="185" t="s">
        <v>2671</v>
      </c>
      <c r="B609" s="110" t="s">
        <v>3297</v>
      </c>
      <c r="C609" s="27" t="s">
        <v>612</v>
      </c>
      <c r="D609" s="4" t="s">
        <v>596</v>
      </c>
      <c r="E609" s="30">
        <v>2500</v>
      </c>
    </row>
    <row r="610" spans="1:5" s="10" customFormat="1">
      <c r="A610" s="185" t="s">
        <v>2672</v>
      </c>
      <c r="B610" s="110" t="s">
        <v>3297</v>
      </c>
      <c r="C610" s="27" t="s">
        <v>613</v>
      </c>
      <c r="D610" s="4" t="s">
        <v>596</v>
      </c>
      <c r="E610" s="30">
        <v>2500</v>
      </c>
    </row>
    <row r="611" spans="1:5" s="10" customFormat="1">
      <c r="A611" s="185" t="s">
        <v>2673</v>
      </c>
      <c r="B611" s="110" t="s">
        <v>3297</v>
      </c>
      <c r="C611" s="27" t="s">
        <v>614</v>
      </c>
      <c r="D611" s="4" t="s">
        <v>596</v>
      </c>
      <c r="E611" s="30">
        <v>2500</v>
      </c>
    </row>
    <row r="612" spans="1:5" s="10" customFormat="1">
      <c r="A612" s="185" t="s">
        <v>2674</v>
      </c>
      <c r="B612" s="110" t="s">
        <v>3297</v>
      </c>
      <c r="C612" s="27" t="s">
        <v>615</v>
      </c>
      <c r="D612" s="4" t="s">
        <v>596</v>
      </c>
      <c r="E612" s="30">
        <v>2500</v>
      </c>
    </row>
    <row r="613" spans="1:5" s="10" customFormat="1">
      <c r="A613" s="185" t="s">
        <v>2675</v>
      </c>
      <c r="B613" s="110" t="s">
        <v>3297</v>
      </c>
      <c r="C613" s="27" t="s">
        <v>616</v>
      </c>
      <c r="D613" s="4" t="s">
        <v>596</v>
      </c>
      <c r="E613" s="30">
        <v>2500</v>
      </c>
    </row>
    <row r="614" spans="1:5" s="10" customFormat="1">
      <c r="A614" s="185"/>
      <c r="B614" s="122"/>
      <c r="C614" s="62" t="s">
        <v>617</v>
      </c>
      <c r="D614" s="4"/>
      <c r="E614" s="30"/>
    </row>
    <row r="615" spans="1:5" s="10" customFormat="1">
      <c r="A615" s="185" t="s">
        <v>2676</v>
      </c>
      <c r="B615" s="110" t="s">
        <v>3298</v>
      </c>
      <c r="C615" s="27" t="s">
        <v>618</v>
      </c>
      <c r="D615" s="4" t="s">
        <v>596</v>
      </c>
      <c r="E615" s="30">
        <v>2500</v>
      </c>
    </row>
    <row r="616" spans="1:5" s="10" customFormat="1">
      <c r="A616" s="185" t="s">
        <v>2677</v>
      </c>
      <c r="B616" s="110" t="s">
        <v>3298</v>
      </c>
      <c r="C616" s="27" t="s">
        <v>619</v>
      </c>
      <c r="D616" s="4" t="s">
        <v>596</v>
      </c>
      <c r="E616" s="30">
        <v>2500</v>
      </c>
    </row>
    <row r="617" spans="1:5" s="10" customFormat="1">
      <c r="A617" s="185" t="s">
        <v>2678</v>
      </c>
      <c r="B617" s="110" t="s">
        <v>3298</v>
      </c>
      <c r="C617" s="27" t="s">
        <v>620</v>
      </c>
      <c r="D617" s="4" t="s">
        <v>596</v>
      </c>
      <c r="E617" s="30">
        <v>2700</v>
      </c>
    </row>
    <row r="618" spans="1:5" s="10" customFormat="1">
      <c r="A618" s="185" t="s">
        <v>2679</v>
      </c>
      <c r="B618" s="110" t="s">
        <v>3298</v>
      </c>
      <c r="C618" s="27" t="s">
        <v>621</v>
      </c>
      <c r="D618" s="4" t="s">
        <v>596</v>
      </c>
      <c r="E618" s="30">
        <v>3500</v>
      </c>
    </row>
    <row r="619" spans="1:5" s="10" customFormat="1">
      <c r="A619" s="185" t="s">
        <v>2680</v>
      </c>
      <c r="B619" s="110" t="s">
        <v>3298</v>
      </c>
      <c r="C619" s="27" t="s">
        <v>622</v>
      </c>
      <c r="D619" s="4" t="s">
        <v>596</v>
      </c>
      <c r="E619" s="30">
        <v>2500</v>
      </c>
    </row>
    <row r="620" spans="1:5" s="10" customFormat="1">
      <c r="A620" s="185" t="s">
        <v>2681</v>
      </c>
      <c r="B620" s="110" t="s">
        <v>3298</v>
      </c>
      <c r="C620" s="27" t="s">
        <v>623</v>
      </c>
      <c r="D620" s="4" t="s">
        <v>596</v>
      </c>
      <c r="E620" s="30">
        <v>2500</v>
      </c>
    </row>
    <row r="621" spans="1:5" s="10" customFormat="1">
      <c r="A621" s="185" t="s">
        <v>2682</v>
      </c>
      <c r="B621" s="110" t="s">
        <v>3298</v>
      </c>
      <c r="C621" s="27" t="s">
        <v>624</v>
      </c>
      <c r="D621" s="4" t="s">
        <v>596</v>
      </c>
      <c r="E621" s="30">
        <v>2500</v>
      </c>
    </row>
    <row r="622" spans="1:5" s="10" customFormat="1">
      <c r="A622" s="185" t="s">
        <v>2683</v>
      </c>
      <c r="B622" s="110" t="s">
        <v>3298</v>
      </c>
      <c r="C622" s="27" t="s">
        <v>625</v>
      </c>
      <c r="D622" s="4" t="s">
        <v>596</v>
      </c>
      <c r="E622" s="30">
        <v>2500</v>
      </c>
    </row>
    <row r="623" spans="1:5" s="10" customFormat="1">
      <c r="A623" s="185" t="s">
        <v>2684</v>
      </c>
      <c r="B623" s="110" t="s">
        <v>3298</v>
      </c>
      <c r="C623" s="27" t="s">
        <v>626</v>
      </c>
      <c r="D623" s="4" t="s">
        <v>596</v>
      </c>
      <c r="E623" s="30">
        <v>2500</v>
      </c>
    </row>
    <row r="624" spans="1:5" s="10" customFormat="1">
      <c r="A624" s="185" t="s">
        <v>2685</v>
      </c>
      <c r="B624" s="110" t="s">
        <v>3298</v>
      </c>
      <c r="C624" s="27" t="s">
        <v>627</v>
      </c>
      <c r="D624" s="4" t="s">
        <v>596</v>
      </c>
      <c r="E624" s="30">
        <v>2500</v>
      </c>
    </row>
    <row r="625" spans="1:5" s="10" customFormat="1">
      <c r="A625" s="185" t="s">
        <v>2686</v>
      </c>
      <c r="B625" s="110" t="s">
        <v>3298</v>
      </c>
      <c r="C625" s="27" t="s">
        <v>628</v>
      </c>
      <c r="D625" s="4" t="s">
        <v>596</v>
      </c>
      <c r="E625" s="30">
        <v>2700</v>
      </c>
    </row>
    <row r="626" spans="1:5" s="10" customFormat="1">
      <c r="A626" s="185" t="s">
        <v>2687</v>
      </c>
      <c r="B626" s="110" t="s">
        <v>3298</v>
      </c>
      <c r="C626" s="27" t="s">
        <v>629</v>
      </c>
      <c r="D626" s="4" t="s">
        <v>596</v>
      </c>
      <c r="E626" s="30">
        <v>2700</v>
      </c>
    </row>
    <row r="627" spans="1:5" s="10" customFormat="1">
      <c r="A627" s="185"/>
      <c r="B627" s="110"/>
      <c r="C627" s="62" t="s">
        <v>630</v>
      </c>
      <c r="D627" s="4"/>
      <c r="E627" s="30"/>
    </row>
    <row r="628" spans="1:5" s="10" customFormat="1">
      <c r="A628" s="185" t="s">
        <v>2688</v>
      </c>
      <c r="B628" s="110" t="s">
        <v>3298</v>
      </c>
      <c r="C628" s="27" t="s">
        <v>631</v>
      </c>
      <c r="D628" s="4" t="s">
        <v>596</v>
      </c>
      <c r="E628" s="30">
        <v>2400</v>
      </c>
    </row>
    <row r="629" spans="1:5" s="10" customFormat="1">
      <c r="A629" s="185" t="s">
        <v>2689</v>
      </c>
      <c r="B629" s="110" t="s">
        <v>3298</v>
      </c>
      <c r="C629" s="27" t="s">
        <v>632</v>
      </c>
      <c r="D629" s="4" t="s">
        <v>596</v>
      </c>
      <c r="E629" s="30">
        <v>2500</v>
      </c>
    </row>
    <row r="630" spans="1:5" s="10" customFormat="1">
      <c r="A630" s="185" t="s">
        <v>2690</v>
      </c>
      <c r="B630" s="110" t="s">
        <v>3298</v>
      </c>
      <c r="C630" s="27" t="s">
        <v>633</v>
      </c>
      <c r="D630" s="4" t="s">
        <v>596</v>
      </c>
      <c r="E630" s="30">
        <v>2500</v>
      </c>
    </row>
    <row r="631" spans="1:5" s="10" customFormat="1" ht="31.2">
      <c r="A631" s="185" t="s">
        <v>2691</v>
      </c>
      <c r="B631" s="110" t="s">
        <v>3298</v>
      </c>
      <c r="C631" s="27" t="s">
        <v>634</v>
      </c>
      <c r="D631" s="4" t="s">
        <v>596</v>
      </c>
      <c r="E631" s="30">
        <v>3500</v>
      </c>
    </row>
    <row r="632" spans="1:5" s="10" customFormat="1">
      <c r="A632" s="185"/>
      <c r="B632" s="59"/>
      <c r="C632" s="62" t="s">
        <v>635</v>
      </c>
      <c r="D632" s="4"/>
      <c r="E632" s="30"/>
    </row>
    <row r="633" spans="1:5" s="10" customFormat="1" ht="31.2">
      <c r="A633" s="185" t="s">
        <v>2692</v>
      </c>
      <c r="B633" s="166" t="s">
        <v>1616</v>
      </c>
      <c r="C633" s="27" t="s">
        <v>636</v>
      </c>
      <c r="D633" s="4" t="s">
        <v>596</v>
      </c>
      <c r="E633" s="30">
        <v>6700</v>
      </c>
    </row>
    <row r="634" spans="1:5" s="10" customFormat="1">
      <c r="A634" s="185" t="s">
        <v>2693</v>
      </c>
      <c r="B634" s="166" t="s">
        <v>3299</v>
      </c>
      <c r="C634" s="27" t="s">
        <v>637</v>
      </c>
      <c r="D634" s="4" t="s">
        <v>596</v>
      </c>
      <c r="E634" s="30">
        <v>6500</v>
      </c>
    </row>
    <row r="635" spans="1:5" s="10" customFormat="1">
      <c r="A635" s="185" t="s">
        <v>2694</v>
      </c>
      <c r="B635" s="166" t="s">
        <v>1617</v>
      </c>
      <c r="C635" s="27" t="s">
        <v>638</v>
      </c>
      <c r="D635" s="4" t="s">
        <v>596</v>
      </c>
      <c r="E635" s="30">
        <v>6700</v>
      </c>
    </row>
    <row r="636" spans="1:5" s="10" customFormat="1">
      <c r="A636" s="185" t="s">
        <v>2695</v>
      </c>
      <c r="B636" s="166" t="s">
        <v>1618</v>
      </c>
      <c r="C636" s="27" t="s">
        <v>639</v>
      </c>
      <c r="D636" s="4" t="s">
        <v>596</v>
      </c>
      <c r="E636" s="30">
        <v>6700</v>
      </c>
    </row>
    <row r="637" spans="1:5" s="10" customFormat="1">
      <c r="A637" s="185" t="s">
        <v>2696</v>
      </c>
      <c r="B637" s="112" t="s">
        <v>3300</v>
      </c>
      <c r="C637" s="27" t="s">
        <v>640</v>
      </c>
      <c r="D637" s="4" t="s">
        <v>596</v>
      </c>
      <c r="E637" s="30">
        <v>6200</v>
      </c>
    </row>
    <row r="638" spans="1:5" s="10" customFormat="1">
      <c r="A638" s="185" t="s">
        <v>2697</v>
      </c>
      <c r="B638" s="166" t="s">
        <v>1619</v>
      </c>
      <c r="C638" s="27" t="s">
        <v>641</v>
      </c>
      <c r="D638" s="4" t="s">
        <v>596</v>
      </c>
      <c r="E638" s="30">
        <v>6700</v>
      </c>
    </row>
    <row r="639" spans="1:5" s="10" customFormat="1">
      <c r="A639" s="185" t="s">
        <v>2698</v>
      </c>
      <c r="B639" s="166" t="s">
        <v>1620</v>
      </c>
      <c r="C639" s="27" t="s">
        <v>642</v>
      </c>
      <c r="D639" s="4" t="s">
        <v>596</v>
      </c>
      <c r="E639" s="30">
        <v>6700</v>
      </c>
    </row>
    <row r="640" spans="1:5" s="10" customFormat="1">
      <c r="A640" s="185" t="s">
        <v>2699</v>
      </c>
      <c r="B640" s="166" t="s">
        <v>1621</v>
      </c>
      <c r="C640" s="27" t="s">
        <v>643</v>
      </c>
      <c r="D640" s="4" t="s">
        <v>596</v>
      </c>
      <c r="E640" s="30">
        <v>6200</v>
      </c>
    </row>
    <row r="641" spans="1:8" s="10" customFormat="1">
      <c r="A641" s="185"/>
      <c r="B641" s="59"/>
      <c r="C641" s="62" t="s">
        <v>644</v>
      </c>
      <c r="D641" s="4"/>
      <c r="E641" s="30"/>
    </row>
    <row r="642" spans="1:8" s="10" customFormat="1">
      <c r="A642" s="185" t="s">
        <v>2700</v>
      </c>
      <c r="B642" s="166"/>
      <c r="C642" s="9" t="s">
        <v>645</v>
      </c>
      <c r="D642" s="4"/>
      <c r="E642" s="30">
        <v>400</v>
      </c>
    </row>
    <row r="643" spans="1:8" s="10" customFormat="1">
      <c r="A643" s="185" t="s">
        <v>2701</v>
      </c>
      <c r="B643" s="166"/>
      <c r="C643" s="9" t="s">
        <v>646</v>
      </c>
      <c r="D643" s="4"/>
      <c r="E643" s="30"/>
    </row>
    <row r="644" spans="1:8" s="10" customFormat="1">
      <c r="A644" s="185" t="s">
        <v>2702</v>
      </c>
      <c r="B644" s="166"/>
      <c r="C644" s="27" t="s">
        <v>647</v>
      </c>
      <c r="D644" s="4"/>
      <c r="E644" s="30">
        <v>200</v>
      </c>
    </row>
    <row r="645" spans="1:8" s="10" customFormat="1">
      <c r="A645" s="185" t="s">
        <v>2703</v>
      </c>
      <c r="B645" s="166"/>
      <c r="C645" s="27" t="s">
        <v>648</v>
      </c>
      <c r="D645" s="4"/>
      <c r="E645" s="30">
        <v>200</v>
      </c>
    </row>
    <row r="646" spans="1:8" s="10" customFormat="1">
      <c r="A646" s="186" t="s">
        <v>2055</v>
      </c>
      <c r="B646" s="59"/>
      <c r="C646" s="62" t="s">
        <v>650</v>
      </c>
      <c r="D646" s="27"/>
      <c r="E646" s="23"/>
      <c r="F646" s="7"/>
      <c r="G646" s="8"/>
      <c r="H646" s="9">
        <f t="shared" ref="H646" si="3">G646*1.1</f>
        <v>0</v>
      </c>
    </row>
    <row r="647" spans="1:8">
      <c r="A647" s="185" t="s">
        <v>347</v>
      </c>
      <c r="B647" s="166" t="s">
        <v>1622</v>
      </c>
      <c r="C647" s="16" t="s">
        <v>652</v>
      </c>
      <c r="D647" s="4"/>
      <c r="E647" s="11">
        <v>1000</v>
      </c>
      <c r="F647" s="3"/>
      <c r="G647" s="3"/>
      <c r="H647" s="3"/>
    </row>
    <row r="648" spans="1:8">
      <c r="A648" s="185" t="s">
        <v>368</v>
      </c>
      <c r="B648" s="166" t="s">
        <v>1623</v>
      </c>
      <c r="C648" s="27" t="s">
        <v>654</v>
      </c>
      <c r="D648" s="4"/>
      <c r="E648" s="11">
        <v>900</v>
      </c>
      <c r="F648" s="3"/>
      <c r="G648" s="3"/>
      <c r="H648" s="3"/>
    </row>
    <row r="649" spans="1:8">
      <c r="A649" s="185" t="s">
        <v>2056</v>
      </c>
      <c r="B649" s="166" t="s">
        <v>1622</v>
      </c>
      <c r="C649" s="16" t="s">
        <v>656</v>
      </c>
      <c r="D649" s="4"/>
      <c r="E649" s="11">
        <v>1000</v>
      </c>
      <c r="F649" s="3"/>
      <c r="G649" s="3"/>
      <c r="H649" s="3"/>
    </row>
    <row r="650" spans="1:8" ht="31.2">
      <c r="A650" s="185" t="s">
        <v>2057</v>
      </c>
      <c r="B650" s="166" t="s">
        <v>1623</v>
      </c>
      <c r="C650" s="16" t="s">
        <v>658</v>
      </c>
      <c r="D650" s="4"/>
      <c r="E650" s="11">
        <v>900</v>
      </c>
      <c r="F650" s="3"/>
      <c r="G650" s="3"/>
      <c r="H650" s="3"/>
    </row>
    <row r="651" spans="1:8">
      <c r="A651" s="185" t="s">
        <v>2058</v>
      </c>
      <c r="B651" s="166" t="s">
        <v>3301</v>
      </c>
      <c r="C651" s="16" t="s">
        <v>660</v>
      </c>
      <c r="D651" s="4"/>
      <c r="E651" s="11">
        <v>850</v>
      </c>
      <c r="F651" s="3"/>
      <c r="G651" s="3"/>
      <c r="H651" s="3"/>
    </row>
    <row r="652" spans="1:8">
      <c r="A652" s="185" t="s">
        <v>2059</v>
      </c>
      <c r="B652" s="166" t="s">
        <v>3301</v>
      </c>
      <c r="C652" s="16" t="s">
        <v>62</v>
      </c>
      <c r="D652" s="4"/>
      <c r="E652" s="11">
        <v>450</v>
      </c>
      <c r="F652" s="3"/>
      <c r="G652" s="3"/>
      <c r="H652" s="3"/>
    </row>
    <row r="653" spans="1:8">
      <c r="A653" s="185" t="s">
        <v>2060</v>
      </c>
      <c r="B653" s="166" t="s">
        <v>1531</v>
      </c>
      <c r="C653" s="16" t="s">
        <v>149</v>
      </c>
      <c r="D653" s="4"/>
      <c r="E653" s="11">
        <v>200</v>
      </c>
      <c r="F653" s="3"/>
      <c r="G653" s="3"/>
      <c r="H653" s="3"/>
    </row>
    <row r="654" spans="1:8">
      <c r="A654" s="185" t="s">
        <v>2061</v>
      </c>
      <c r="B654" s="166" t="s">
        <v>1531</v>
      </c>
      <c r="C654" s="16" t="s">
        <v>150</v>
      </c>
      <c r="D654" s="4"/>
      <c r="E654" s="11">
        <v>200</v>
      </c>
      <c r="F654" s="3"/>
      <c r="G654" s="3"/>
      <c r="H654" s="3"/>
    </row>
    <row r="655" spans="1:8">
      <c r="A655" s="185" t="s">
        <v>2062</v>
      </c>
      <c r="B655" s="166" t="s">
        <v>1624</v>
      </c>
      <c r="C655" s="16" t="s">
        <v>665</v>
      </c>
      <c r="D655" s="4"/>
      <c r="E655" s="11">
        <v>150</v>
      </c>
      <c r="F655" s="3"/>
      <c r="G655" s="3"/>
      <c r="H655" s="3"/>
    </row>
    <row r="656" spans="1:8">
      <c r="A656" s="185" t="s">
        <v>2063</v>
      </c>
      <c r="B656" s="166" t="s">
        <v>1568</v>
      </c>
      <c r="C656" s="16" t="s">
        <v>667</v>
      </c>
      <c r="D656" s="4" t="s">
        <v>30</v>
      </c>
      <c r="E656" s="11">
        <v>250</v>
      </c>
      <c r="F656" s="3"/>
      <c r="G656" s="3"/>
      <c r="H656" s="3"/>
    </row>
    <row r="657" spans="1:8">
      <c r="A657" s="185" t="s">
        <v>2704</v>
      </c>
      <c r="B657" s="166" t="s">
        <v>1568</v>
      </c>
      <c r="C657" s="16" t="s">
        <v>668</v>
      </c>
      <c r="D657" s="4" t="s">
        <v>30</v>
      </c>
      <c r="E657" s="11">
        <v>450</v>
      </c>
      <c r="F657" s="3"/>
      <c r="G657" s="3"/>
      <c r="H657" s="3"/>
    </row>
    <row r="658" spans="1:8">
      <c r="A658" s="185" t="s">
        <v>2705</v>
      </c>
      <c r="B658" s="166" t="s">
        <v>1568</v>
      </c>
      <c r="C658" s="16" t="s">
        <v>669</v>
      </c>
      <c r="D658" s="4" t="s">
        <v>30</v>
      </c>
      <c r="E658" s="11">
        <v>170</v>
      </c>
      <c r="F658" s="3"/>
      <c r="G658" s="3"/>
      <c r="H658" s="3"/>
    </row>
    <row r="659" spans="1:8">
      <c r="A659" s="185" t="s">
        <v>2706</v>
      </c>
      <c r="B659" s="166" t="s">
        <v>1568</v>
      </c>
      <c r="C659" s="16" t="s">
        <v>670</v>
      </c>
      <c r="D659" s="4" t="s">
        <v>30</v>
      </c>
      <c r="E659" s="11">
        <v>170</v>
      </c>
      <c r="F659" s="3"/>
      <c r="G659" s="3"/>
      <c r="H659" s="3"/>
    </row>
    <row r="660" spans="1:8">
      <c r="A660" s="185" t="s">
        <v>2707</v>
      </c>
      <c r="B660" s="166" t="s">
        <v>1568</v>
      </c>
      <c r="C660" s="16" t="s">
        <v>671</v>
      </c>
      <c r="D660" s="4" t="s">
        <v>30</v>
      </c>
      <c r="E660" s="11">
        <v>270</v>
      </c>
      <c r="F660" s="3"/>
      <c r="G660" s="3"/>
      <c r="H660" s="3"/>
    </row>
    <row r="661" spans="1:8" ht="31.2">
      <c r="A661" s="185" t="s">
        <v>2708</v>
      </c>
      <c r="B661" s="166" t="s">
        <v>1625</v>
      </c>
      <c r="C661" s="16" t="s">
        <v>672</v>
      </c>
      <c r="D661" s="4" t="s">
        <v>30</v>
      </c>
      <c r="E661" s="11">
        <v>220</v>
      </c>
      <c r="F661" s="3"/>
      <c r="G661" s="3"/>
      <c r="H661" s="3"/>
    </row>
    <row r="662" spans="1:8" ht="31.2">
      <c r="A662" s="185" t="s">
        <v>2709</v>
      </c>
      <c r="B662" s="166" t="s">
        <v>1625</v>
      </c>
      <c r="C662" s="16" t="s">
        <v>673</v>
      </c>
      <c r="D662" s="4" t="s">
        <v>30</v>
      </c>
      <c r="E662" s="11">
        <v>200</v>
      </c>
      <c r="F662" s="3"/>
      <c r="G662" s="3"/>
      <c r="H662" s="3"/>
    </row>
    <row r="663" spans="1:8">
      <c r="A663" s="185" t="s">
        <v>2710</v>
      </c>
      <c r="B663" s="166" t="s">
        <v>1626</v>
      </c>
      <c r="C663" s="27" t="s">
        <v>674</v>
      </c>
      <c r="D663" s="4" t="s">
        <v>675</v>
      </c>
      <c r="E663" s="11">
        <v>50</v>
      </c>
      <c r="F663" s="3"/>
      <c r="G663" s="3"/>
      <c r="H663" s="3"/>
    </row>
    <row r="664" spans="1:8" ht="31.2">
      <c r="A664" s="185" t="s">
        <v>2711</v>
      </c>
      <c r="B664" s="166"/>
      <c r="C664" s="27" t="s">
        <v>676</v>
      </c>
      <c r="D664" s="4" t="s">
        <v>677</v>
      </c>
      <c r="E664" s="11">
        <v>50</v>
      </c>
      <c r="F664" s="3"/>
      <c r="G664" s="3"/>
      <c r="H664" s="3"/>
    </row>
    <row r="665" spans="1:8">
      <c r="A665" s="185" t="s">
        <v>2712</v>
      </c>
      <c r="B665" s="166"/>
      <c r="C665" s="27" t="s">
        <v>678</v>
      </c>
      <c r="D665" s="4"/>
      <c r="E665" s="11">
        <v>100</v>
      </c>
      <c r="F665" s="3"/>
      <c r="G665" s="3"/>
      <c r="H665" s="3"/>
    </row>
    <row r="666" spans="1:8">
      <c r="A666" s="185" t="s">
        <v>2713</v>
      </c>
      <c r="B666" s="166"/>
      <c r="C666" s="27" t="s">
        <v>679</v>
      </c>
      <c r="D666" s="4"/>
      <c r="E666" s="11">
        <v>50</v>
      </c>
      <c r="F666" s="3"/>
      <c r="G666" s="3"/>
      <c r="H666" s="3"/>
    </row>
    <row r="667" spans="1:8">
      <c r="A667" s="185" t="s">
        <v>2714</v>
      </c>
      <c r="B667" s="112" t="s">
        <v>3302</v>
      </c>
      <c r="C667" s="27" t="s">
        <v>680</v>
      </c>
      <c r="D667" s="4"/>
      <c r="E667" s="11">
        <v>50</v>
      </c>
      <c r="F667" s="3"/>
      <c r="G667" s="3"/>
      <c r="H667" s="3"/>
    </row>
    <row r="668" spans="1:8">
      <c r="A668" s="185" t="s">
        <v>2715</v>
      </c>
      <c r="B668" s="166"/>
      <c r="C668" s="16" t="s">
        <v>681</v>
      </c>
      <c r="D668" s="4"/>
      <c r="E668" s="11">
        <v>200</v>
      </c>
      <c r="F668" s="3"/>
      <c r="G668" s="3"/>
      <c r="H668" s="3"/>
    </row>
    <row r="669" spans="1:8">
      <c r="A669" s="189" t="s">
        <v>380</v>
      </c>
      <c r="B669" s="59"/>
      <c r="C669" s="20" t="s">
        <v>683</v>
      </c>
      <c r="D669" s="168"/>
      <c r="E669" s="11"/>
      <c r="F669" s="3"/>
      <c r="G669" s="3"/>
      <c r="H669" s="3"/>
    </row>
    <row r="670" spans="1:8" s="10" customFormat="1" ht="31.2">
      <c r="A670" s="185" t="s">
        <v>2064</v>
      </c>
      <c r="B670" s="166" t="s">
        <v>1527</v>
      </c>
      <c r="C670" s="27" t="s">
        <v>685</v>
      </c>
      <c r="D670" s="4" t="s">
        <v>30</v>
      </c>
      <c r="E670" s="11">
        <v>100</v>
      </c>
    </row>
    <row r="671" spans="1:8" s="10" customFormat="1">
      <c r="A671" s="185" t="s">
        <v>2065</v>
      </c>
      <c r="B671" s="166" t="s">
        <v>1627</v>
      </c>
      <c r="C671" s="27" t="s">
        <v>687</v>
      </c>
      <c r="D671" s="4" t="s">
        <v>30</v>
      </c>
      <c r="E671" s="11">
        <v>50</v>
      </c>
    </row>
    <row r="672" spans="1:8" s="10" customFormat="1" ht="31.2">
      <c r="A672" s="185" t="s">
        <v>2066</v>
      </c>
      <c r="B672" s="166" t="s">
        <v>3303</v>
      </c>
      <c r="C672" s="27" t="s">
        <v>453</v>
      </c>
      <c r="D672" s="4" t="s">
        <v>30</v>
      </c>
      <c r="E672" s="11">
        <v>300</v>
      </c>
    </row>
    <row r="673" spans="1:8" s="10" customFormat="1">
      <c r="A673" s="185" t="s">
        <v>2067</v>
      </c>
      <c r="B673" s="166" t="s">
        <v>3304</v>
      </c>
      <c r="C673" s="27" t="s">
        <v>690</v>
      </c>
      <c r="D673" s="4" t="s">
        <v>30</v>
      </c>
      <c r="E673" s="11">
        <v>300</v>
      </c>
    </row>
    <row r="674" spans="1:8" s="10" customFormat="1" ht="31.2">
      <c r="A674" s="185" t="s">
        <v>2068</v>
      </c>
      <c r="B674" s="166" t="s">
        <v>3303</v>
      </c>
      <c r="C674" s="27" t="s">
        <v>692</v>
      </c>
      <c r="D674" s="4" t="s">
        <v>30</v>
      </c>
      <c r="E674" s="11">
        <v>150</v>
      </c>
    </row>
    <row r="675" spans="1:8" s="10" customFormat="1">
      <c r="A675" s="185" t="s">
        <v>2716</v>
      </c>
      <c r="B675" s="166"/>
      <c r="C675" s="27" t="s">
        <v>693</v>
      </c>
      <c r="D675" s="4" t="s">
        <v>30</v>
      </c>
      <c r="E675" s="11">
        <v>200</v>
      </c>
    </row>
    <row r="676" spans="1:8" s="10" customFormat="1">
      <c r="A676" s="185" t="s">
        <v>2717</v>
      </c>
      <c r="B676" s="166" t="s">
        <v>1628</v>
      </c>
      <c r="C676" s="27" t="s">
        <v>694</v>
      </c>
      <c r="D676" s="4" t="s">
        <v>695</v>
      </c>
      <c r="E676" s="11">
        <v>1200</v>
      </c>
    </row>
    <row r="677" spans="1:8" s="10" customFormat="1">
      <c r="A677" s="185" t="s">
        <v>2718</v>
      </c>
      <c r="B677" s="166"/>
      <c r="C677" s="27" t="s">
        <v>696</v>
      </c>
      <c r="D677" s="4" t="s">
        <v>695</v>
      </c>
      <c r="E677" s="11">
        <v>1200</v>
      </c>
    </row>
    <row r="678" spans="1:8" s="10" customFormat="1">
      <c r="A678" s="185" t="s">
        <v>2719</v>
      </c>
      <c r="B678" s="166"/>
      <c r="C678" s="27" t="s">
        <v>697</v>
      </c>
      <c r="D678" s="4" t="s">
        <v>695</v>
      </c>
      <c r="E678" s="11">
        <v>2100</v>
      </c>
    </row>
    <row r="679" spans="1:8" s="10" customFormat="1" ht="31.2">
      <c r="A679" s="185" t="s">
        <v>2720</v>
      </c>
      <c r="B679" s="166" t="s">
        <v>3305</v>
      </c>
      <c r="C679" s="27" t="s">
        <v>698</v>
      </c>
      <c r="D679" s="18"/>
      <c r="E679" s="11">
        <v>3250</v>
      </c>
    </row>
    <row r="680" spans="1:8">
      <c r="A680" s="185" t="s">
        <v>2721</v>
      </c>
      <c r="B680" s="166"/>
      <c r="C680" s="16" t="s">
        <v>699</v>
      </c>
      <c r="D680" s="18"/>
      <c r="E680" s="11"/>
      <c r="F680" s="3"/>
      <c r="G680" s="3"/>
      <c r="H680" s="3"/>
    </row>
    <row r="681" spans="1:8" ht="46.8">
      <c r="A681" s="185" t="s">
        <v>2722</v>
      </c>
      <c r="B681" s="166" t="s">
        <v>3306</v>
      </c>
      <c r="C681" s="27" t="s">
        <v>160</v>
      </c>
      <c r="D681" s="18"/>
      <c r="E681" s="11">
        <v>450</v>
      </c>
      <c r="F681" s="3"/>
      <c r="G681" s="3"/>
      <c r="H681" s="3"/>
    </row>
    <row r="682" spans="1:8" ht="31.2">
      <c r="A682" s="185" t="s">
        <v>2723</v>
      </c>
      <c r="B682" s="166"/>
      <c r="C682" s="27" t="s">
        <v>162</v>
      </c>
      <c r="D682" s="18"/>
      <c r="E682" s="11">
        <v>120</v>
      </c>
      <c r="F682" s="3"/>
      <c r="G682" s="3"/>
      <c r="H682" s="3"/>
    </row>
    <row r="683" spans="1:8">
      <c r="A683" s="185" t="s">
        <v>2724</v>
      </c>
      <c r="B683" s="166"/>
      <c r="C683" s="27" t="s">
        <v>700</v>
      </c>
      <c r="D683" s="18"/>
      <c r="E683" s="11">
        <v>1300</v>
      </c>
      <c r="F683" s="3"/>
      <c r="G683" s="3"/>
      <c r="H683" s="3"/>
    </row>
    <row r="684" spans="1:8" s="10" customFormat="1">
      <c r="A684" s="189" t="s">
        <v>556</v>
      </c>
      <c r="B684" s="59"/>
      <c r="C684" s="66" t="s">
        <v>701</v>
      </c>
      <c r="D684" s="66"/>
      <c r="E684" s="23"/>
    </row>
    <row r="685" spans="1:8" s="10" customFormat="1">
      <c r="A685" s="185" t="s">
        <v>558</v>
      </c>
      <c r="B685" s="166" t="s">
        <v>1464</v>
      </c>
      <c r="C685" s="27" t="s">
        <v>703</v>
      </c>
      <c r="D685" s="4" t="s">
        <v>704</v>
      </c>
      <c r="E685" s="11">
        <v>230</v>
      </c>
    </row>
    <row r="686" spans="1:8" s="10" customFormat="1">
      <c r="A686" s="185" t="s">
        <v>561</v>
      </c>
      <c r="B686" s="166" t="s">
        <v>1464</v>
      </c>
      <c r="C686" s="27" t="s">
        <v>706</v>
      </c>
      <c r="D686" s="4" t="s">
        <v>704</v>
      </c>
      <c r="E686" s="11">
        <v>240</v>
      </c>
    </row>
    <row r="687" spans="1:8" s="10" customFormat="1">
      <c r="A687" s="185" t="s">
        <v>564</v>
      </c>
      <c r="B687" s="166" t="s">
        <v>1464</v>
      </c>
      <c r="C687" s="27" t="s">
        <v>708</v>
      </c>
      <c r="D687" s="4" t="s">
        <v>704</v>
      </c>
      <c r="E687" s="11">
        <v>260</v>
      </c>
    </row>
    <row r="688" spans="1:8" s="10" customFormat="1">
      <c r="A688" s="185" t="s">
        <v>565</v>
      </c>
      <c r="B688" s="166" t="s">
        <v>1464</v>
      </c>
      <c r="C688" s="27" t="s">
        <v>710</v>
      </c>
      <c r="D688" s="4" t="s">
        <v>704</v>
      </c>
      <c r="E688" s="11">
        <v>300</v>
      </c>
    </row>
    <row r="689" spans="1:8" s="10" customFormat="1">
      <c r="A689" s="185" t="s">
        <v>567</v>
      </c>
      <c r="B689" s="119" t="s">
        <v>3307</v>
      </c>
      <c r="C689" s="27" t="s">
        <v>711</v>
      </c>
      <c r="D689" s="4" t="s">
        <v>712</v>
      </c>
      <c r="E689" s="11">
        <v>4050</v>
      </c>
    </row>
    <row r="690" spans="1:8" s="10" customFormat="1">
      <c r="A690" s="185" t="s">
        <v>569</v>
      </c>
      <c r="B690" s="119" t="s">
        <v>3307</v>
      </c>
      <c r="C690" s="27" t="s">
        <v>713</v>
      </c>
      <c r="D690" s="4" t="s">
        <v>712</v>
      </c>
      <c r="E690" s="11">
        <v>6100</v>
      </c>
    </row>
    <row r="691" spans="1:8" s="10" customFormat="1">
      <c r="A691" s="185" t="s">
        <v>572</v>
      </c>
      <c r="B691" s="119" t="s">
        <v>3307</v>
      </c>
      <c r="C691" s="27" t="s">
        <v>714</v>
      </c>
      <c r="D691" s="4" t="s">
        <v>712</v>
      </c>
      <c r="E691" s="11">
        <v>6700</v>
      </c>
    </row>
    <row r="692" spans="1:8" s="10" customFormat="1">
      <c r="A692" s="185" t="s">
        <v>575</v>
      </c>
      <c r="B692" s="119" t="s">
        <v>3307</v>
      </c>
      <c r="C692" s="27" t="s">
        <v>715</v>
      </c>
      <c r="D692" s="4" t="s">
        <v>712</v>
      </c>
      <c r="E692" s="11">
        <v>7350</v>
      </c>
    </row>
    <row r="693" spans="1:8" s="10" customFormat="1">
      <c r="A693" s="185" t="s">
        <v>577</v>
      </c>
      <c r="B693" s="119" t="s">
        <v>3308</v>
      </c>
      <c r="C693" s="27" t="s">
        <v>716</v>
      </c>
      <c r="D693" s="4" t="s">
        <v>712</v>
      </c>
      <c r="E693" s="11">
        <v>3400</v>
      </c>
    </row>
    <row r="694" spans="1:8" s="10" customFormat="1">
      <c r="A694" s="185" t="s">
        <v>2069</v>
      </c>
      <c r="B694" s="119" t="s">
        <v>3308</v>
      </c>
      <c r="C694" s="27" t="s">
        <v>717</v>
      </c>
      <c r="D694" s="4" t="s">
        <v>712</v>
      </c>
      <c r="E694" s="11">
        <v>5150</v>
      </c>
    </row>
    <row r="695" spans="1:8" s="10" customFormat="1">
      <c r="A695" s="185" t="s">
        <v>2070</v>
      </c>
      <c r="B695" s="119" t="s">
        <v>3308</v>
      </c>
      <c r="C695" s="27" t="s">
        <v>718</v>
      </c>
      <c r="D695" s="4" t="s">
        <v>712</v>
      </c>
      <c r="E695" s="11">
        <v>5650</v>
      </c>
    </row>
    <row r="696" spans="1:8" s="10" customFormat="1">
      <c r="A696" s="185" t="s">
        <v>2071</v>
      </c>
      <c r="B696" s="119" t="s">
        <v>3308</v>
      </c>
      <c r="C696" s="27" t="s">
        <v>719</v>
      </c>
      <c r="D696" s="4" t="s">
        <v>712</v>
      </c>
      <c r="E696" s="11">
        <v>6200</v>
      </c>
    </row>
    <row r="697" spans="1:8">
      <c r="A697" s="185"/>
      <c r="B697" s="166"/>
      <c r="C697" s="20" t="s">
        <v>720</v>
      </c>
      <c r="D697" s="168"/>
      <c r="E697" s="11"/>
      <c r="F697" s="3"/>
      <c r="G697" s="3"/>
      <c r="H697" s="3"/>
    </row>
    <row r="698" spans="1:8">
      <c r="A698" s="185" t="s">
        <v>2072</v>
      </c>
      <c r="B698" s="166"/>
      <c r="C698" s="16" t="s">
        <v>721</v>
      </c>
      <c r="D698" s="44"/>
      <c r="E698" s="11">
        <v>1200</v>
      </c>
      <c r="F698" s="3"/>
      <c r="G698" s="3"/>
      <c r="H698" s="3"/>
    </row>
    <row r="699" spans="1:8">
      <c r="A699" s="185" t="s">
        <v>2073</v>
      </c>
      <c r="B699" s="166"/>
      <c r="C699" s="16" t="s">
        <v>722</v>
      </c>
      <c r="D699" s="44"/>
      <c r="E699" s="11">
        <v>1700</v>
      </c>
      <c r="F699" s="3"/>
      <c r="G699" s="3"/>
      <c r="H699" s="3"/>
    </row>
    <row r="700" spans="1:8">
      <c r="A700" s="185" t="s">
        <v>2074</v>
      </c>
      <c r="B700" s="166"/>
      <c r="C700" s="16" t="s">
        <v>723</v>
      </c>
      <c r="D700" s="44"/>
      <c r="E700" s="11">
        <v>600</v>
      </c>
      <c r="F700" s="3"/>
      <c r="G700" s="3"/>
      <c r="H700" s="3"/>
    </row>
    <row r="701" spans="1:8">
      <c r="A701" s="185" t="s">
        <v>2075</v>
      </c>
      <c r="B701" s="166"/>
      <c r="C701" s="16" t="s">
        <v>724</v>
      </c>
      <c r="D701" s="44"/>
      <c r="E701" s="11">
        <v>1500</v>
      </c>
      <c r="F701" s="3"/>
      <c r="G701" s="3"/>
      <c r="H701" s="3"/>
    </row>
    <row r="702" spans="1:8">
      <c r="A702" s="185" t="s">
        <v>2076</v>
      </c>
      <c r="B702" s="166"/>
      <c r="C702" s="16" t="s">
        <v>725</v>
      </c>
      <c r="D702" s="44"/>
      <c r="E702" s="11">
        <v>1100</v>
      </c>
      <c r="F702" s="3"/>
      <c r="G702" s="3"/>
      <c r="H702" s="3"/>
    </row>
    <row r="703" spans="1:8">
      <c r="A703" s="185" t="s">
        <v>2725</v>
      </c>
      <c r="B703" s="166"/>
      <c r="C703" s="16" t="s">
        <v>726</v>
      </c>
      <c r="D703" s="44"/>
      <c r="E703" s="11">
        <v>1400</v>
      </c>
      <c r="F703" s="3"/>
      <c r="G703" s="3"/>
      <c r="H703" s="3"/>
    </row>
    <row r="704" spans="1:8">
      <c r="A704" s="185" t="s">
        <v>2726</v>
      </c>
      <c r="B704" s="166"/>
      <c r="C704" s="16" t="s">
        <v>727</v>
      </c>
      <c r="D704" s="44"/>
      <c r="E704" s="11">
        <v>550</v>
      </c>
      <c r="F704" s="3"/>
      <c r="G704" s="3"/>
      <c r="H704" s="3"/>
    </row>
    <row r="705" spans="1:8" ht="31.2">
      <c r="A705" s="185" t="s">
        <v>2727</v>
      </c>
      <c r="B705" s="166"/>
      <c r="C705" s="16" t="s">
        <v>3473</v>
      </c>
      <c r="D705" s="134"/>
      <c r="E705" s="11">
        <v>1700</v>
      </c>
      <c r="F705" s="3"/>
      <c r="G705" s="3"/>
      <c r="H705" s="3"/>
    </row>
    <row r="706" spans="1:8">
      <c r="A706" s="185" t="s">
        <v>2728</v>
      </c>
      <c r="B706" s="166"/>
      <c r="C706" s="16" t="s">
        <v>728</v>
      </c>
      <c r="D706" s="44"/>
      <c r="E706" s="11">
        <v>700</v>
      </c>
      <c r="F706" s="3"/>
      <c r="G706" s="3"/>
      <c r="H706" s="3"/>
    </row>
    <row r="707" spans="1:8">
      <c r="A707" s="185" t="s">
        <v>2729</v>
      </c>
      <c r="B707" s="166"/>
      <c r="C707" s="16" t="s">
        <v>729</v>
      </c>
      <c r="D707" s="44"/>
      <c r="E707" s="11">
        <v>600</v>
      </c>
      <c r="F707" s="3"/>
      <c r="G707" s="3"/>
      <c r="H707" s="3"/>
    </row>
    <row r="708" spans="1:8">
      <c r="A708" s="185" t="s">
        <v>2730</v>
      </c>
      <c r="B708" s="166"/>
      <c r="C708" s="16" t="s">
        <v>730</v>
      </c>
      <c r="D708" s="44"/>
      <c r="E708" s="11">
        <v>250</v>
      </c>
      <c r="F708" s="3"/>
      <c r="G708" s="3"/>
      <c r="H708" s="3"/>
    </row>
    <row r="709" spans="1:8">
      <c r="A709" s="185" t="s">
        <v>2731</v>
      </c>
      <c r="B709" s="166"/>
      <c r="C709" s="16" t="s">
        <v>731</v>
      </c>
      <c r="D709" s="44"/>
      <c r="E709" s="11">
        <v>100</v>
      </c>
      <c r="F709" s="3"/>
      <c r="G709" s="3"/>
      <c r="H709" s="3"/>
    </row>
    <row r="710" spans="1:8">
      <c r="A710" s="185" t="s">
        <v>2732</v>
      </c>
      <c r="B710" s="166"/>
      <c r="C710" s="16" t="s">
        <v>732</v>
      </c>
      <c r="D710" s="44"/>
      <c r="E710" s="11">
        <v>400</v>
      </c>
      <c r="F710" s="3"/>
      <c r="G710" s="3"/>
      <c r="H710" s="3"/>
    </row>
    <row r="711" spans="1:8">
      <c r="A711" s="185" t="s">
        <v>2733</v>
      </c>
      <c r="B711" s="166"/>
      <c r="C711" s="16" t="s">
        <v>733</v>
      </c>
      <c r="D711" s="44"/>
      <c r="E711" s="11">
        <v>300</v>
      </c>
      <c r="F711" s="3"/>
      <c r="G711" s="3"/>
      <c r="H711" s="3"/>
    </row>
    <row r="712" spans="1:8">
      <c r="A712" s="185" t="s">
        <v>2734</v>
      </c>
      <c r="B712" s="166"/>
      <c r="C712" s="16" t="s">
        <v>734</v>
      </c>
      <c r="D712" s="44"/>
      <c r="E712" s="11">
        <v>500</v>
      </c>
      <c r="F712" s="3"/>
      <c r="G712" s="3"/>
      <c r="H712" s="3"/>
    </row>
    <row r="713" spans="1:8">
      <c r="A713" s="185" t="s">
        <v>2735</v>
      </c>
      <c r="B713" s="166"/>
      <c r="C713" s="16" t="s">
        <v>735</v>
      </c>
      <c r="D713" s="44"/>
      <c r="E713" s="11">
        <v>100</v>
      </c>
      <c r="F713" s="3"/>
      <c r="G713" s="3"/>
      <c r="H713" s="3"/>
    </row>
    <row r="714" spans="1:8">
      <c r="A714" s="185" t="s">
        <v>2736</v>
      </c>
      <c r="B714" s="166"/>
      <c r="C714" s="16" t="s">
        <v>736</v>
      </c>
      <c r="D714" s="44"/>
      <c r="E714" s="11">
        <v>50</v>
      </c>
      <c r="F714" s="3"/>
      <c r="G714" s="3"/>
      <c r="H714" s="3"/>
    </row>
    <row r="715" spans="1:8">
      <c r="A715" s="186" t="s">
        <v>649</v>
      </c>
      <c r="B715" s="59"/>
      <c r="C715" s="61" t="s">
        <v>738</v>
      </c>
      <c r="D715" s="44"/>
      <c r="E715" s="11"/>
      <c r="F715" s="4"/>
      <c r="G715" s="42"/>
      <c r="H715" s="13">
        <f t="shared" ref="H715" si="4">G715*1.1</f>
        <v>0</v>
      </c>
    </row>
    <row r="716" spans="1:8">
      <c r="A716" s="185" t="s">
        <v>651</v>
      </c>
      <c r="B716" s="166" t="s">
        <v>1629</v>
      </c>
      <c r="C716" s="16" t="s">
        <v>740</v>
      </c>
      <c r="D716" s="4"/>
      <c r="E716" s="11">
        <v>250</v>
      </c>
      <c r="F716" s="3"/>
      <c r="G716" s="3"/>
      <c r="H716" s="3"/>
    </row>
    <row r="717" spans="1:8" ht="31.2">
      <c r="A717" s="213" t="s">
        <v>653</v>
      </c>
      <c r="B717" s="98" t="s">
        <v>1630</v>
      </c>
      <c r="C717" s="16" t="s">
        <v>742</v>
      </c>
      <c r="D717" s="4"/>
      <c r="E717" s="11">
        <v>230</v>
      </c>
      <c r="F717" s="3"/>
      <c r="G717" s="3"/>
      <c r="H717" s="3"/>
    </row>
    <row r="718" spans="1:8" ht="31.2">
      <c r="A718" s="213"/>
      <c r="B718" s="98" t="s">
        <v>1631</v>
      </c>
      <c r="C718" s="16" t="s">
        <v>743</v>
      </c>
      <c r="D718" s="4"/>
      <c r="E718" s="11">
        <v>230</v>
      </c>
      <c r="F718" s="3"/>
      <c r="G718" s="3"/>
      <c r="H718" s="3"/>
    </row>
    <row r="719" spans="1:8" ht="31.2">
      <c r="A719" s="185" t="s">
        <v>655</v>
      </c>
      <c r="B719" s="166" t="s">
        <v>3309</v>
      </c>
      <c r="C719" s="16" t="s">
        <v>744</v>
      </c>
      <c r="D719" s="4"/>
      <c r="E719" s="11">
        <v>60</v>
      </c>
      <c r="F719" s="3"/>
      <c r="G719" s="3"/>
      <c r="H719" s="3"/>
    </row>
    <row r="720" spans="1:8">
      <c r="A720" s="213" t="s">
        <v>657</v>
      </c>
      <c r="B720" s="214" t="s">
        <v>3310</v>
      </c>
      <c r="C720" s="16" t="s">
        <v>745</v>
      </c>
      <c r="D720" s="4"/>
      <c r="E720" s="11">
        <v>120</v>
      </c>
      <c r="F720" s="3"/>
      <c r="G720" s="3"/>
      <c r="H720" s="3"/>
    </row>
    <row r="721" spans="1:8">
      <c r="A721" s="213"/>
      <c r="B721" s="214"/>
      <c r="C721" s="16" t="s">
        <v>746</v>
      </c>
      <c r="D721" s="4"/>
      <c r="E721" s="11">
        <v>170</v>
      </c>
      <c r="F721" s="3"/>
      <c r="G721" s="3"/>
      <c r="H721" s="3"/>
    </row>
    <row r="722" spans="1:8">
      <c r="A722" s="185" t="s">
        <v>659</v>
      </c>
      <c r="B722" s="166" t="s">
        <v>1632</v>
      </c>
      <c r="C722" s="16" t="s">
        <v>747</v>
      </c>
      <c r="D722" s="4"/>
      <c r="E722" s="11">
        <v>170</v>
      </c>
      <c r="F722" s="3"/>
      <c r="G722" s="3"/>
      <c r="H722" s="3"/>
    </row>
    <row r="723" spans="1:8">
      <c r="A723" s="213" t="s">
        <v>661</v>
      </c>
      <c r="B723" s="166" t="s">
        <v>1632</v>
      </c>
      <c r="C723" s="16" t="s">
        <v>748</v>
      </c>
      <c r="D723" s="4"/>
      <c r="E723" s="11">
        <v>120</v>
      </c>
      <c r="F723" s="3"/>
      <c r="G723" s="3"/>
      <c r="H723" s="3"/>
    </row>
    <row r="724" spans="1:8">
      <c r="A724" s="213"/>
      <c r="B724" s="166" t="s">
        <v>1632</v>
      </c>
      <c r="C724" s="16" t="s">
        <v>749</v>
      </c>
      <c r="D724" s="4"/>
      <c r="E724" s="11">
        <v>120</v>
      </c>
      <c r="F724" s="3"/>
      <c r="G724" s="3"/>
      <c r="H724" s="3"/>
    </row>
    <row r="725" spans="1:8">
      <c r="A725" s="185"/>
      <c r="B725" s="59"/>
      <c r="C725" s="20" t="s">
        <v>750</v>
      </c>
      <c r="D725" s="168"/>
      <c r="E725" s="11"/>
      <c r="F725" s="3"/>
      <c r="G725" s="3"/>
      <c r="H725" s="3"/>
    </row>
    <row r="726" spans="1:8">
      <c r="A726" s="192" t="s">
        <v>662</v>
      </c>
      <c r="B726" s="98" t="s">
        <v>1633</v>
      </c>
      <c r="C726" s="16" t="s">
        <v>751</v>
      </c>
      <c r="D726" s="4"/>
      <c r="E726" s="11">
        <v>60</v>
      </c>
      <c r="F726" s="3"/>
      <c r="G726" s="3"/>
      <c r="H726" s="3"/>
    </row>
    <row r="727" spans="1:8">
      <c r="A727" s="192" t="s">
        <v>663</v>
      </c>
      <c r="B727" s="166" t="s">
        <v>1634</v>
      </c>
      <c r="C727" s="16" t="s">
        <v>752</v>
      </c>
      <c r="D727" s="4"/>
      <c r="E727" s="11">
        <v>230</v>
      </c>
      <c r="F727" s="3"/>
      <c r="G727" s="3"/>
      <c r="H727" s="3"/>
    </row>
    <row r="728" spans="1:8">
      <c r="A728" s="192" t="s">
        <v>664</v>
      </c>
      <c r="B728" s="119" t="s">
        <v>3311</v>
      </c>
      <c r="C728" s="16" t="s">
        <v>753</v>
      </c>
      <c r="D728" s="4"/>
      <c r="E728" s="11">
        <v>200</v>
      </c>
      <c r="F728" s="3"/>
      <c r="G728" s="3"/>
      <c r="H728" s="3"/>
    </row>
    <row r="729" spans="1:8" ht="31.2">
      <c r="A729" s="192" t="s">
        <v>666</v>
      </c>
      <c r="B729" s="166" t="s">
        <v>1635</v>
      </c>
      <c r="C729" s="16" t="s">
        <v>754</v>
      </c>
      <c r="D729" s="4"/>
      <c r="E729" s="11">
        <v>230</v>
      </c>
      <c r="F729" s="3"/>
      <c r="G729" s="3"/>
      <c r="H729" s="3"/>
    </row>
    <row r="730" spans="1:8">
      <c r="A730" s="192" t="s">
        <v>2077</v>
      </c>
      <c r="B730" s="166" t="s">
        <v>3312</v>
      </c>
      <c r="C730" s="16" t="s">
        <v>755</v>
      </c>
      <c r="D730" s="4"/>
      <c r="E730" s="11"/>
      <c r="F730" s="3"/>
      <c r="G730" s="3"/>
      <c r="H730" s="3"/>
    </row>
    <row r="731" spans="1:8">
      <c r="A731" s="192" t="s">
        <v>2737</v>
      </c>
      <c r="B731" s="106" t="s">
        <v>3313</v>
      </c>
      <c r="C731" s="27" t="s">
        <v>756</v>
      </c>
      <c r="D731" s="4"/>
      <c r="E731" s="11"/>
      <c r="F731" s="3"/>
      <c r="G731" s="3"/>
      <c r="H731" s="3"/>
    </row>
    <row r="732" spans="1:8" ht="18" customHeight="1">
      <c r="A732" s="192" t="s">
        <v>2740</v>
      </c>
      <c r="B732" s="106" t="s">
        <v>3313</v>
      </c>
      <c r="C732" s="16" t="s">
        <v>757</v>
      </c>
      <c r="D732" s="4"/>
      <c r="E732" s="11">
        <f>230+20</f>
        <v>250</v>
      </c>
      <c r="F732" s="3"/>
      <c r="G732" s="3"/>
      <c r="H732" s="3"/>
    </row>
    <row r="733" spans="1:8" ht="17.25" customHeight="1">
      <c r="A733" s="192" t="s">
        <v>2741</v>
      </c>
      <c r="B733" s="106" t="s">
        <v>3313</v>
      </c>
      <c r="C733" s="16" t="s">
        <v>758</v>
      </c>
      <c r="D733" s="4"/>
      <c r="E733" s="11">
        <f>350+20</f>
        <v>370</v>
      </c>
      <c r="F733" s="3"/>
      <c r="G733" s="3"/>
      <c r="H733" s="3"/>
    </row>
    <row r="734" spans="1:8">
      <c r="A734" s="192" t="s">
        <v>2742</v>
      </c>
      <c r="B734" s="106" t="s">
        <v>3313</v>
      </c>
      <c r="C734" s="16" t="s">
        <v>759</v>
      </c>
      <c r="D734" s="4"/>
      <c r="E734" s="11">
        <v>450</v>
      </c>
      <c r="F734" s="3"/>
      <c r="G734" s="3"/>
      <c r="H734" s="3"/>
    </row>
    <row r="735" spans="1:8">
      <c r="A735" s="192" t="s">
        <v>2738</v>
      </c>
      <c r="B735" s="106" t="s">
        <v>3313</v>
      </c>
      <c r="C735" s="27" t="s">
        <v>760</v>
      </c>
      <c r="D735" s="4"/>
      <c r="E735" s="11"/>
      <c r="F735" s="3"/>
      <c r="G735" s="3"/>
      <c r="H735" s="3"/>
    </row>
    <row r="736" spans="1:8">
      <c r="A736" s="192" t="s">
        <v>2743</v>
      </c>
      <c r="B736" s="106" t="s">
        <v>3313</v>
      </c>
      <c r="C736" s="16" t="s">
        <v>761</v>
      </c>
      <c r="D736" s="4"/>
      <c r="E736" s="11">
        <f>350+20</f>
        <v>370</v>
      </c>
      <c r="F736" s="3"/>
      <c r="G736" s="3"/>
      <c r="H736" s="3"/>
    </row>
    <row r="737" spans="1:8">
      <c r="A737" s="192" t="s">
        <v>2744</v>
      </c>
      <c r="B737" s="106" t="s">
        <v>3313</v>
      </c>
      <c r="C737" s="16" t="s">
        <v>762</v>
      </c>
      <c r="D737" s="4"/>
      <c r="E737" s="11">
        <f>500+50</f>
        <v>550</v>
      </c>
      <c r="F737" s="3"/>
      <c r="G737" s="3"/>
      <c r="H737" s="3"/>
    </row>
    <row r="738" spans="1:8">
      <c r="A738" s="192" t="s">
        <v>2745</v>
      </c>
      <c r="B738" s="106" t="s">
        <v>3313</v>
      </c>
      <c r="C738" s="16" t="s">
        <v>759</v>
      </c>
      <c r="D738" s="4"/>
      <c r="E738" s="11">
        <v>500</v>
      </c>
      <c r="F738" s="3"/>
      <c r="G738" s="3"/>
      <c r="H738" s="3"/>
    </row>
    <row r="739" spans="1:8">
      <c r="A739" s="192" t="s">
        <v>2739</v>
      </c>
      <c r="B739" s="106" t="s">
        <v>3313</v>
      </c>
      <c r="C739" s="27" t="s">
        <v>763</v>
      </c>
      <c r="D739" s="4"/>
      <c r="E739" s="11"/>
      <c r="F739" s="3"/>
      <c r="G739" s="3"/>
      <c r="H739" s="3"/>
    </row>
    <row r="740" spans="1:8">
      <c r="A740" s="192" t="s">
        <v>2746</v>
      </c>
      <c r="B740" s="106" t="s">
        <v>3313</v>
      </c>
      <c r="C740" s="27" t="s">
        <v>761</v>
      </c>
      <c r="D740" s="4"/>
      <c r="E740" s="11">
        <f>400+50</f>
        <v>450</v>
      </c>
      <c r="F740" s="3"/>
      <c r="G740" s="3"/>
      <c r="H740" s="3"/>
    </row>
    <row r="741" spans="1:8">
      <c r="A741" s="192" t="s">
        <v>2747</v>
      </c>
      <c r="B741" s="106" t="s">
        <v>3313</v>
      </c>
      <c r="C741" s="27" t="s">
        <v>762</v>
      </c>
      <c r="D741" s="4"/>
      <c r="E741" s="11">
        <f>500+50</f>
        <v>550</v>
      </c>
      <c r="F741" s="3"/>
      <c r="G741" s="3"/>
      <c r="H741" s="3"/>
    </row>
    <row r="742" spans="1:8" ht="16.2" thickBot="1">
      <c r="A742" s="192" t="s">
        <v>2748</v>
      </c>
      <c r="B742" s="106" t="s">
        <v>3313</v>
      </c>
      <c r="C742" s="27" t="s">
        <v>759</v>
      </c>
      <c r="D742" s="4"/>
      <c r="E742" s="11">
        <v>550</v>
      </c>
      <c r="F742" s="3"/>
      <c r="G742" s="3"/>
      <c r="H742" s="3"/>
    </row>
    <row r="743" spans="1:8" ht="31.8" thickBot="1">
      <c r="A743" s="192" t="s">
        <v>2078</v>
      </c>
      <c r="B743" s="123" t="s">
        <v>1636</v>
      </c>
      <c r="C743" s="16" t="s">
        <v>764</v>
      </c>
      <c r="D743" s="4"/>
      <c r="E743" s="11"/>
      <c r="F743" s="3"/>
      <c r="G743" s="3"/>
      <c r="H743" s="3"/>
    </row>
    <row r="744" spans="1:8" ht="16.2" thickBot="1">
      <c r="A744" s="192" t="s">
        <v>2749</v>
      </c>
      <c r="B744" s="123" t="s">
        <v>1636</v>
      </c>
      <c r="C744" s="16" t="s">
        <v>765</v>
      </c>
      <c r="D744" s="4"/>
      <c r="E744" s="11">
        <v>350</v>
      </c>
      <c r="F744" s="3"/>
      <c r="G744" s="3"/>
      <c r="H744" s="3"/>
    </row>
    <row r="745" spans="1:8" ht="16.2" thickBot="1">
      <c r="A745" s="192" t="s">
        <v>2750</v>
      </c>
      <c r="B745" s="123" t="s">
        <v>1636</v>
      </c>
      <c r="C745" s="16" t="s">
        <v>766</v>
      </c>
      <c r="D745" s="4"/>
      <c r="E745" s="11">
        <v>400</v>
      </c>
      <c r="F745" s="3"/>
      <c r="G745" s="3"/>
      <c r="H745" s="3"/>
    </row>
    <row r="746" spans="1:8" ht="16.2" thickBot="1">
      <c r="A746" s="192" t="s">
        <v>2751</v>
      </c>
      <c r="B746" s="123" t="s">
        <v>1636</v>
      </c>
      <c r="C746" s="16" t="s">
        <v>767</v>
      </c>
      <c r="D746" s="4"/>
      <c r="E746" s="11">
        <v>450</v>
      </c>
      <c r="F746" s="3"/>
      <c r="G746" s="3"/>
      <c r="H746" s="3"/>
    </row>
    <row r="747" spans="1:8">
      <c r="A747" s="192" t="s">
        <v>2079</v>
      </c>
      <c r="B747" s="214" t="s">
        <v>3456</v>
      </c>
      <c r="C747" s="16" t="s">
        <v>768</v>
      </c>
      <c r="D747" s="4"/>
      <c r="E747" s="11"/>
      <c r="F747" s="3"/>
      <c r="G747" s="3"/>
      <c r="H747" s="3"/>
    </row>
    <row r="748" spans="1:8">
      <c r="A748" s="192" t="s">
        <v>2752</v>
      </c>
      <c r="B748" s="214"/>
      <c r="C748" s="16" t="s">
        <v>769</v>
      </c>
      <c r="D748" s="4"/>
      <c r="E748" s="11">
        <v>450</v>
      </c>
      <c r="F748" s="3"/>
      <c r="G748" s="3"/>
      <c r="H748" s="3"/>
    </row>
    <row r="749" spans="1:8">
      <c r="A749" s="192" t="s">
        <v>2753</v>
      </c>
      <c r="B749" s="214"/>
      <c r="C749" s="16" t="s">
        <v>770</v>
      </c>
      <c r="D749" s="4"/>
      <c r="E749" s="11">
        <v>500</v>
      </c>
      <c r="F749" s="3"/>
      <c r="G749" s="3"/>
      <c r="H749" s="3"/>
    </row>
    <row r="750" spans="1:8">
      <c r="A750" s="192" t="s">
        <v>2754</v>
      </c>
      <c r="B750" s="214"/>
      <c r="C750" s="16" t="s">
        <v>771</v>
      </c>
      <c r="D750" s="4"/>
      <c r="E750" s="11">
        <v>550</v>
      </c>
      <c r="F750" s="3"/>
      <c r="G750" s="3"/>
      <c r="H750" s="3"/>
    </row>
    <row r="751" spans="1:8">
      <c r="A751" s="192" t="s">
        <v>2080</v>
      </c>
      <c r="B751" s="166" t="s">
        <v>3314</v>
      </c>
      <c r="C751" s="16" t="s">
        <v>772</v>
      </c>
      <c r="D751" s="4"/>
      <c r="E751" s="11">
        <v>230</v>
      </c>
      <c r="F751" s="3"/>
      <c r="G751" s="3"/>
      <c r="H751" s="3"/>
    </row>
    <row r="752" spans="1:8">
      <c r="A752" s="192" t="s">
        <v>2081</v>
      </c>
      <c r="B752" s="115" t="s">
        <v>1646</v>
      </c>
      <c r="C752" s="16" t="s">
        <v>773</v>
      </c>
      <c r="D752" s="4"/>
      <c r="E752" s="11">
        <v>400</v>
      </c>
      <c r="F752" s="3"/>
      <c r="G752" s="3"/>
      <c r="H752" s="3"/>
    </row>
    <row r="753" spans="1:8" ht="31.8" thickBot="1">
      <c r="A753" s="192" t="s">
        <v>2082</v>
      </c>
      <c r="B753" s="119" t="s">
        <v>3315</v>
      </c>
      <c r="C753" s="16" t="s">
        <v>774</v>
      </c>
      <c r="D753" s="4"/>
      <c r="E753" s="11">
        <v>230</v>
      </c>
      <c r="F753" s="3"/>
      <c r="G753" s="3"/>
      <c r="H753" s="3"/>
    </row>
    <row r="754" spans="1:8" ht="16.2" thickBot="1">
      <c r="A754" s="192" t="s">
        <v>2083</v>
      </c>
      <c r="B754" s="123" t="s">
        <v>3316</v>
      </c>
      <c r="C754" s="16" t="s">
        <v>775</v>
      </c>
      <c r="D754" s="4"/>
      <c r="E754" s="11">
        <v>230</v>
      </c>
      <c r="F754" s="3"/>
      <c r="G754" s="3"/>
      <c r="H754" s="3"/>
    </row>
    <row r="755" spans="1:8" ht="31.2">
      <c r="A755" s="192" t="s">
        <v>2084</v>
      </c>
      <c r="B755" s="119" t="s">
        <v>3317</v>
      </c>
      <c r="C755" s="16" t="s">
        <v>776</v>
      </c>
      <c r="D755" s="4"/>
      <c r="E755" s="11">
        <v>350</v>
      </c>
      <c r="F755" s="3"/>
      <c r="G755" s="3"/>
      <c r="H755" s="3"/>
    </row>
    <row r="756" spans="1:8">
      <c r="A756" s="192" t="s">
        <v>2085</v>
      </c>
      <c r="B756" s="119" t="s">
        <v>3318</v>
      </c>
      <c r="C756" s="16" t="s">
        <v>777</v>
      </c>
      <c r="D756" s="4"/>
      <c r="E756" s="11">
        <v>350</v>
      </c>
      <c r="F756" s="3"/>
      <c r="G756" s="3"/>
      <c r="H756" s="3"/>
    </row>
    <row r="757" spans="1:8" ht="31.2">
      <c r="A757" s="192" t="s">
        <v>2086</v>
      </c>
      <c r="B757" s="119" t="s">
        <v>3319</v>
      </c>
      <c r="C757" s="16" t="s">
        <v>778</v>
      </c>
      <c r="D757" s="4"/>
      <c r="E757" s="11">
        <v>1150</v>
      </c>
      <c r="F757" s="3"/>
      <c r="G757" s="3"/>
      <c r="H757" s="3"/>
    </row>
    <row r="758" spans="1:8">
      <c r="A758" s="192" t="s">
        <v>2087</v>
      </c>
      <c r="B758" s="119" t="s">
        <v>3320</v>
      </c>
      <c r="C758" s="16" t="s">
        <v>779</v>
      </c>
      <c r="D758" s="4"/>
      <c r="E758" s="11">
        <v>1900</v>
      </c>
      <c r="F758" s="3"/>
      <c r="G758" s="3"/>
      <c r="H758" s="3"/>
    </row>
    <row r="759" spans="1:8" ht="32.25" customHeight="1">
      <c r="A759" s="192" t="s">
        <v>2088</v>
      </c>
      <c r="B759" s="166" t="s">
        <v>1647</v>
      </c>
      <c r="C759" s="16" t="s">
        <v>780</v>
      </c>
      <c r="D759" s="4"/>
      <c r="E759" s="11">
        <f>2000+100</f>
        <v>2100</v>
      </c>
      <c r="F759" s="3"/>
      <c r="G759" s="3"/>
      <c r="H759" s="3"/>
    </row>
    <row r="760" spans="1:8" ht="33.75" customHeight="1">
      <c r="A760" s="192" t="s">
        <v>2089</v>
      </c>
      <c r="B760" s="166" t="s">
        <v>1647</v>
      </c>
      <c r="C760" s="16" t="s">
        <v>781</v>
      </c>
      <c r="D760" s="4"/>
      <c r="E760" s="11">
        <f>2100+100</f>
        <v>2200</v>
      </c>
      <c r="F760" s="3"/>
      <c r="G760" s="3"/>
      <c r="H760" s="3"/>
    </row>
    <row r="761" spans="1:8" ht="32.25" customHeight="1">
      <c r="A761" s="192" t="s">
        <v>2090</v>
      </c>
      <c r="B761" s="166" t="s">
        <v>1647</v>
      </c>
      <c r="C761" s="16" t="s">
        <v>782</v>
      </c>
      <c r="D761" s="4"/>
      <c r="E761" s="11">
        <v>1700</v>
      </c>
      <c r="F761" s="3"/>
      <c r="G761" s="3"/>
      <c r="H761" s="3"/>
    </row>
    <row r="762" spans="1:8" ht="33.75" customHeight="1">
      <c r="A762" s="192" t="s">
        <v>2091</v>
      </c>
      <c r="B762" s="166" t="s">
        <v>1647</v>
      </c>
      <c r="C762" s="16" t="s">
        <v>783</v>
      </c>
      <c r="D762" s="4"/>
      <c r="E762" s="11">
        <v>1800</v>
      </c>
      <c r="F762" s="3"/>
      <c r="G762" s="3"/>
      <c r="H762" s="3"/>
    </row>
    <row r="763" spans="1:8" ht="46.8">
      <c r="A763" s="192" t="s">
        <v>2092</v>
      </c>
      <c r="B763" s="96" t="s">
        <v>3321</v>
      </c>
      <c r="C763" s="16" t="s">
        <v>784</v>
      </c>
      <c r="D763" s="4"/>
      <c r="E763" s="11">
        <v>230</v>
      </c>
      <c r="F763" s="3"/>
      <c r="G763" s="3"/>
      <c r="H763" s="3"/>
    </row>
    <row r="764" spans="1:8">
      <c r="A764" s="192" t="s">
        <v>2093</v>
      </c>
      <c r="B764" s="110" t="s">
        <v>3322</v>
      </c>
      <c r="C764" s="16" t="s">
        <v>785</v>
      </c>
      <c r="D764" s="4"/>
      <c r="E764" s="11">
        <f>120+30</f>
        <v>150</v>
      </c>
      <c r="F764" s="3"/>
      <c r="G764" s="3"/>
      <c r="H764" s="3"/>
    </row>
    <row r="765" spans="1:8">
      <c r="A765" s="192" t="s">
        <v>2094</v>
      </c>
      <c r="B765" s="119" t="s">
        <v>3323</v>
      </c>
      <c r="C765" s="16" t="s">
        <v>786</v>
      </c>
      <c r="D765" s="4"/>
      <c r="E765" s="11">
        <v>60</v>
      </c>
      <c r="F765" s="3"/>
      <c r="G765" s="3"/>
      <c r="H765" s="3"/>
    </row>
    <row r="766" spans="1:8">
      <c r="A766" s="192" t="s">
        <v>2095</v>
      </c>
      <c r="B766" s="119" t="s">
        <v>3324</v>
      </c>
      <c r="C766" s="16" t="s">
        <v>787</v>
      </c>
      <c r="D766" s="4"/>
      <c r="E766" s="11">
        <v>120</v>
      </c>
      <c r="F766" s="3"/>
      <c r="G766" s="3"/>
      <c r="H766" s="3"/>
    </row>
    <row r="767" spans="1:8" ht="15" customHeight="1">
      <c r="A767" s="192" t="s">
        <v>2096</v>
      </c>
      <c r="B767" s="119" t="s">
        <v>3325</v>
      </c>
      <c r="C767" s="16" t="s">
        <v>788</v>
      </c>
      <c r="D767" s="4"/>
      <c r="E767" s="11">
        <v>230</v>
      </c>
      <c r="F767" s="3"/>
      <c r="G767" s="3"/>
      <c r="H767" s="3"/>
    </row>
    <row r="768" spans="1:8">
      <c r="A768" s="192" t="s">
        <v>2097</v>
      </c>
      <c r="B768" s="166" t="s">
        <v>3457</v>
      </c>
      <c r="C768" s="16" t="s">
        <v>789</v>
      </c>
      <c r="D768" s="4"/>
      <c r="E768" s="11">
        <v>120</v>
      </c>
      <c r="F768" s="3"/>
      <c r="G768" s="3"/>
      <c r="H768" s="3"/>
    </row>
    <row r="769" spans="1:8" ht="31.2">
      <c r="A769" s="192" t="s">
        <v>2098</v>
      </c>
      <c r="B769" s="166" t="s">
        <v>3457</v>
      </c>
      <c r="C769" s="16" t="s">
        <v>790</v>
      </c>
      <c r="D769" s="4"/>
      <c r="E769" s="11">
        <v>170</v>
      </c>
      <c r="F769" s="3"/>
      <c r="G769" s="3"/>
      <c r="H769" s="3"/>
    </row>
    <row r="770" spans="1:8" ht="31.2">
      <c r="A770" s="192" t="s">
        <v>2099</v>
      </c>
      <c r="B770" s="118" t="s">
        <v>3326</v>
      </c>
      <c r="C770" s="16" t="s">
        <v>791</v>
      </c>
      <c r="D770" s="4"/>
      <c r="E770" s="11">
        <v>230</v>
      </c>
      <c r="F770" s="3"/>
      <c r="G770" s="3"/>
      <c r="H770" s="3"/>
    </row>
    <row r="771" spans="1:8" ht="31.2">
      <c r="A771" s="192" t="s">
        <v>2100</v>
      </c>
      <c r="B771" s="118" t="s">
        <v>3326</v>
      </c>
      <c r="C771" s="16" t="s">
        <v>792</v>
      </c>
      <c r="D771" s="4"/>
      <c r="E771" s="11">
        <v>800</v>
      </c>
      <c r="F771" s="3"/>
      <c r="G771" s="3"/>
      <c r="H771" s="3"/>
    </row>
    <row r="772" spans="1:8">
      <c r="A772" s="192" t="s">
        <v>2101</v>
      </c>
      <c r="B772" s="118" t="s">
        <v>1646</v>
      </c>
      <c r="C772" s="16" t="s">
        <v>793</v>
      </c>
      <c r="D772" s="4"/>
      <c r="E772" s="11">
        <v>140</v>
      </c>
      <c r="F772" s="3"/>
      <c r="G772" s="3"/>
      <c r="H772" s="3"/>
    </row>
    <row r="773" spans="1:8">
      <c r="A773" s="192" t="s">
        <v>2102</v>
      </c>
      <c r="B773" s="118" t="s">
        <v>1646</v>
      </c>
      <c r="C773" s="16" t="s">
        <v>794</v>
      </c>
      <c r="D773" s="4"/>
      <c r="E773" s="11">
        <v>450</v>
      </c>
      <c r="F773" s="3"/>
      <c r="G773" s="3"/>
      <c r="H773" s="3"/>
    </row>
    <row r="774" spans="1:8">
      <c r="A774" s="192" t="s">
        <v>2103</v>
      </c>
      <c r="B774" s="112" t="s">
        <v>1634</v>
      </c>
      <c r="C774" s="16" t="s">
        <v>795</v>
      </c>
      <c r="D774" s="4"/>
      <c r="E774" s="11">
        <v>170</v>
      </c>
      <c r="F774" s="3"/>
      <c r="G774" s="3"/>
      <c r="H774" s="3"/>
    </row>
    <row r="775" spans="1:8" ht="31.2">
      <c r="A775" s="192" t="s">
        <v>2104</v>
      </c>
      <c r="B775" s="166" t="s">
        <v>3327</v>
      </c>
      <c r="C775" s="16" t="s">
        <v>796</v>
      </c>
      <c r="D775" s="4"/>
      <c r="E775" s="11">
        <v>120</v>
      </c>
      <c r="F775" s="3"/>
      <c r="G775" s="3"/>
      <c r="H775" s="3"/>
    </row>
    <row r="776" spans="1:8" ht="31.2">
      <c r="A776" s="192" t="s">
        <v>2105</v>
      </c>
      <c r="B776" s="110" t="s">
        <v>3328</v>
      </c>
      <c r="C776" s="16" t="s">
        <v>797</v>
      </c>
      <c r="D776" s="4"/>
      <c r="E776" s="11">
        <v>120</v>
      </c>
      <c r="F776" s="3"/>
      <c r="G776" s="3"/>
      <c r="H776" s="3"/>
    </row>
    <row r="777" spans="1:8">
      <c r="A777" s="192" t="s">
        <v>2106</v>
      </c>
      <c r="B777" s="166" t="s">
        <v>1636</v>
      </c>
      <c r="C777" s="16" t="s">
        <v>798</v>
      </c>
      <c r="D777" s="4"/>
      <c r="E777" s="11">
        <f>300+20</f>
        <v>320</v>
      </c>
      <c r="F777" s="3"/>
      <c r="G777" s="3"/>
      <c r="H777" s="3"/>
    </row>
    <row r="778" spans="1:8" ht="31.2">
      <c r="A778" s="192" t="s">
        <v>2107</v>
      </c>
      <c r="B778" s="166" t="s">
        <v>1636</v>
      </c>
      <c r="C778" s="16" t="s">
        <v>799</v>
      </c>
      <c r="D778" s="4"/>
      <c r="E778" s="11">
        <f>350+20</f>
        <v>370</v>
      </c>
      <c r="F778" s="3"/>
      <c r="G778" s="3"/>
      <c r="H778" s="3"/>
    </row>
    <row r="779" spans="1:8">
      <c r="A779" s="192" t="s">
        <v>2108</v>
      </c>
      <c r="B779" s="166" t="s">
        <v>1637</v>
      </c>
      <c r="C779" s="16" t="s">
        <v>800</v>
      </c>
      <c r="D779" s="4"/>
      <c r="E779" s="11">
        <v>120</v>
      </c>
      <c r="F779" s="3"/>
      <c r="G779" s="3"/>
      <c r="H779" s="3"/>
    </row>
    <row r="780" spans="1:8">
      <c r="A780" s="192" t="s">
        <v>2109</v>
      </c>
      <c r="B780" s="166"/>
      <c r="C780" s="16" t="s">
        <v>801</v>
      </c>
      <c r="D780" s="4"/>
      <c r="E780" s="11"/>
      <c r="F780" s="3"/>
      <c r="G780" s="3"/>
      <c r="H780" s="3"/>
    </row>
    <row r="781" spans="1:8">
      <c r="A781" s="192" t="s">
        <v>2755</v>
      </c>
      <c r="B781" s="119" t="s">
        <v>3329</v>
      </c>
      <c r="C781" s="16" t="s">
        <v>802</v>
      </c>
      <c r="D781" s="4"/>
      <c r="E781" s="11">
        <v>300</v>
      </c>
      <c r="F781" s="3"/>
      <c r="G781" s="3"/>
      <c r="H781" s="3"/>
    </row>
    <row r="782" spans="1:8">
      <c r="A782" s="192" t="s">
        <v>2756</v>
      </c>
      <c r="B782" s="119" t="s">
        <v>3329</v>
      </c>
      <c r="C782" s="16" t="s">
        <v>803</v>
      </c>
      <c r="D782" s="4"/>
      <c r="E782" s="11">
        <v>500</v>
      </c>
      <c r="F782" s="3"/>
      <c r="G782" s="3"/>
      <c r="H782" s="3"/>
    </row>
    <row r="783" spans="1:8">
      <c r="A783" s="192" t="s">
        <v>2110</v>
      </c>
      <c r="B783" s="166"/>
      <c r="C783" s="16" t="s">
        <v>804</v>
      </c>
      <c r="D783" s="4"/>
      <c r="E783" s="11"/>
      <c r="F783" s="3"/>
      <c r="G783" s="3"/>
      <c r="H783" s="3"/>
    </row>
    <row r="784" spans="1:8" ht="31.2">
      <c r="A784" s="192" t="s">
        <v>2757</v>
      </c>
      <c r="B784" s="119" t="s">
        <v>3330</v>
      </c>
      <c r="C784" s="16" t="s">
        <v>802</v>
      </c>
      <c r="D784" s="4"/>
      <c r="E784" s="11">
        <v>400</v>
      </c>
      <c r="F784" s="3"/>
      <c r="G784" s="3"/>
      <c r="H784" s="3"/>
    </row>
    <row r="785" spans="1:8" ht="31.2">
      <c r="A785" s="192" t="s">
        <v>2758</v>
      </c>
      <c r="B785" s="119" t="s">
        <v>3330</v>
      </c>
      <c r="C785" s="16" t="s">
        <v>803</v>
      </c>
      <c r="D785" s="4"/>
      <c r="E785" s="11">
        <v>500</v>
      </c>
      <c r="F785" s="3"/>
      <c r="G785" s="3"/>
      <c r="H785" s="3"/>
    </row>
    <row r="786" spans="1:8">
      <c r="A786" s="192" t="s">
        <v>2111</v>
      </c>
      <c r="B786" s="166"/>
      <c r="C786" s="16" t="s">
        <v>805</v>
      </c>
      <c r="D786" s="4"/>
      <c r="E786" s="11"/>
      <c r="F786" s="3"/>
      <c r="G786" s="3"/>
      <c r="H786" s="3"/>
    </row>
    <row r="787" spans="1:8">
      <c r="A787" s="192" t="s">
        <v>2762</v>
      </c>
      <c r="B787" s="119" t="s">
        <v>3329</v>
      </c>
      <c r="C787" s="16" t="s">
        <v>802</v>
      </c>
      <c r="D787" s="4"/>
      <c r="E787" s="11">
        <v>400</v>
      </c>
      <c r="F787" s="3"/>
      <c r="G787" s="3"/>
      <c r="H787" s="3"/>
    </row>
    <row r="788" spans="1:8">
      <c r="A788" s="192" t="s">
        <v>2763</v>
      </c>
      <c r="B788" s="119" t="s">
        <v>3329</v>
      </c>
      <c r="C788" s="16" t="s">
        <v>803</v>
      </c>
      <c r="D788" s="4"/>
      <c r="E788" s="11">
        <v>500</v>
      </c>
      <c r="F788" s="3"/>
      <c r="G788" s="3"/>
      <c r="H788" s="3"/>
    </row>
    <row r="789" spans="1:8" ht="31.2">
      <c r="A789" s="192" t="s">
        <v>2112</v>
      </c>
      <c r="B789" s="119" t="s">
        <v>3331</v>
      </c>
      <c r="C789" s="16" t="s">
        <v>806</v>
      </c>
      <c r="D789" s="4"/>
      <c r="E789" s="11">
        <v>2100</v>
      </c>
      <c r="F789" s="3"/>
      <c r="G789" s="3"/>
      <c r="H789" s="3"/>
    </row>
    <row r="790" spans="1:8" ht="15.75" customHeight="1">
      <c r="A790" s="192" t="s">
        <v>2113</v>
      </c>
      <c r="B790" s="214" t="s">
        <v>3332</v>
      </c>
      <c r="C790" s="16" t="s">
        <v>807</v>
      </c>
      <c r="D790" s="4"/>
      <c r="E790" s="11"/>
      <c r="F790" s="3"/>
      <c r="G790" s="3"/>
      <c r="H790" s="3"/>
    </row>
    <row r="791" spans="1:8">
      <c r="A791" s="192" t="s">
        <v>2764</v>
      </c>
      <c r="B791" s="214"/>
      <c r="C791" s="16" t="s">
        <v>808</v>
      </c>
      <c r="D791" s="4"/>
      <c r="E791" s="11">
        <v>450</v>
      </c>
      <c r="F791" s="3"/>
      <c r="G791" s="3"/>
      <c r="H791" s="3"/>
    </row>
    <row r="792" spans="1:8">
      <c r="A792" s="192" t="s">
        <v>2765</v>
      </c>
      <c r="B792" s="214"/>
      <c r="C792" s="16" t="s">
        <v>809</v>
      </c>
      <c r="D792" s="4"/>
      <c r="E792" s="11">
        <v>450</v>
      </c>
      <c r="F792" s="3"/>
      <c r="G792" s="3"/>
      <c r="H792" s="3"/>
    </row>
    <row r="793" spans="1:8">
      <c r="A793" s="192" t="s">
        <v>2766</v>
      </c>
      <c r="B793" s="214"/>
      <c r="C793" s="16" t="s">
        <v>810</v>
      </c>
      <c r="D793" s="4"/>
      <c r="E793" s="11">
        <v>600</v>
      </c>
      <c r="F793" s="3"/>
      <c r="G793" s="3"/>
      <c r="H793" s="3"/>
    </row>
    <row r="794" spans="1:8">
      <c r="A794" s="192" t="s">
        <v>2114</v>
      </c>
      <c r="B794" s="166" t="s">
        <v>1639</v>
      </c>
      <c r="C794" s="16" t="s">
        <v>811</v>
      </c>
      <c r="D794" s="4"/>
      <c r="E794" s="11">
        <v>600</v>
      </c>
      <c r="F794" s="3"/>
      <c r="G794" s="3"/>
      <c r="H794" s="3"/>
    </row>
    <row r="795" spans="1:8">
      <c r="A795" s="192" t="s">
        <v>2115</v>
      </c>
      <c r="B795" s="166" t="s">
        <v>1638</v>
      </c>
      <c r="C795" s="16" t="s">
        <v>812</v>
      </c>
      <c r="D795" s="4"/>
      <c r="E795" s="11">
        <v>1250</v>
      </c>
      <c r="F795" s="3"/>
      <c r="G795" s="3"/>
      <c r="H795" s="3"/>
    </row>
    <row r="796" spans="1:8">
      <c r="A796" s="192" t="s">
        <v>2759</v>
      </c>
      <c r="B796" s="115" t="s">
        <v>1640</v>
      </c>
      <c r="C796" s="16" t="s">
        <v>813</v>
      </c>
      <c r="D796" s="4"/>
      <c r="E796" s="11">
        <v>1150</v>
      </c>
      <c r="F796" s="3"/>
      <c r="G796" s="3"/>
      <c r="H796" s="3"/>
    </row>
    <row r="797" spans="1:8">
      <c r="A797" s="192" t="s">
        <v>2760</v>
      </c>
      <c r="B797" s="166" t="s">
        <v>3333</v>
      </c>
      <c r="C797" s="16" t="s">
        <v>814</v>
      </c>
      <c r="D797" s="4"/>
      <c r="E797" s="11">
        <v>120</v>
      </c>
      <c r="F797" s="3"/>
      <c r="G797" s="3"/>
      <c r="H797" s="3"/>
    </row>
    <row r="798" spans="1:8">
      <c r="A798" s="192" t="s">
        <v>2761</v>
      </c>
      <c r="B798" s="166" t="s">
        <v>1643</v>
      </c>
      <c r="C798" s="16" t="s">
        <v>815</v>
      </c>
      <c r="D798" s="4"/>
      <c r="E798" s="11">
        <v>2300</v>
      </c>
      <c r="F798" s="3"/>
      <c r="G798" s="3"/>
      <c r="H798" s="3"/>
    </row>
    <row r="799" spans="1:8" ht="31.2">
      <c r="A799" s="192" t="s">
        <v>2767</v>
      </c>
      <c r="B799" s="166" t="s">
        <v>1642</v>
      </c>
      <c r="C799" s="16" t="s">
        <v>816</v>
      </c>
      <c r="D799" s="4"/>
      <c r="E799" s="11">
        <v>2500</v>
      </c>
      <c r="F799" s="3"/>
      <c r="G799" s="3"/>
      <c r="H799" s="3"/>
    </row>
    <row r="800" spans="1:8" ht="30" customHeight="1">
      <c r="A800" s="192" t="s">
        <v>2768</v>
      </c>
      <c r="B800" s="166" t="s">
        <v>1642</v>
      </c>
      <c r="C800" s="16" t="s">
        <v>817</v>
      </c>
      <c r="D800" s="4"/>
      <c r="E800" s="11">
        <v>1000</v>
      </c>
      <c r="F800" s="3"/>
      <c r="G800" s="3"/>
      <c r="H800" s="3"/>
    </row>
    <row r="801" spans="1:8">
      <c r="A801" s="192" t="s">
        <v>2769</v>
      </c>
      <c r="B801" s="166" t="s">
        <v>1644</v>
      </c>
      <c r="C801" s="16" t="s">
        <v>818</v>
      </c>
      <c r="D801" s="4"/>
      <c r="E801" s="11">
        <v>1150</v>
      </c>
      <c r="F801" s="3"/>
      <c r="G801" s="3"/>
      <c r="H801" s="3"/>
    </row>
    <row r="802" spans="1:8">
      <c r="A802" s="192" t="s">
        <v>2770</v>
      </c>
      <c r="B802" s="166" t="s">
        <v>1644</v>
      </c>
      <c r="C802" s="16" t="s">
        <v>819</v>
      </c>
      <c r="D802" s="4"/>
      <c r="E802" s="11">
        <v>1250</v>
      </c>
      <c r="F802" s="3"/>
      <c r="G802" s="3"/>
      <c r="H802" s="3"/>
    </row>
    <row r="803" spans="1:8">
      <c r="A803" s="192" t="s">
        <v>2771</v>
      </c>
      <c r="B803" s="166" t="s">
        <v>1645</v>
      </c>
      <c r="C803" s="16" t="s">
        <v>820</v>
      </c>
      <c r="D803" s="4"/>
      <c r="E803" s="11">
        <v>350</v>
      </c>
      <c r="F803" s="3"/>
      <c r="G803" s="3"/>
      <c r="H803" s="3"/>
    </row>
    <row r="804" spans="1:8">
      <c r="A804" s="192" t="s">
        <v>2772</v>
      </c>
      <c r="B804" s="166" t="s">
        <v>3334</v>
      </c>
      <c r="C804" s="16" t="s">
        <v>821</v>
      </c>
      <c r="D804" s="4"/>
      <c r="E804" s="11"/>
      <c r="F804" s="3"/>
      <c r="G804" s="3"/>
      <c r="H804" s="3"/>
    </row>
    <row r="805" spans="1:8">
      <c r="A805" s="192" t="s">
        <v>2774</v>
      </c>
      <c r="B805" s="166" t="s">
        <v>3334</v>
      </c>
      <c r="C805" s="16" t="s">
        <v>822</v>
      </c>
      <c r="D805" s="4"/>
      <c r="E805" s="11">
        <v>1000</v>
      </c>
      <c r="F805" s="3"/>
      <c r="G805" s="3"/>
      <c r="H805" s="3"/>
    </row>
    <row r="806" spans="1:8">
      <c r="A806" s="192" t="s">
        <v>2775</v>
      </c>
      <c r="B806" s="166" t="s">
        <v>3334</v>
      </c>
      <c r="C806" s="16" t="s">
        <v>823</v>
      </c>
      <c r="D806" s="4"/>
      <c r="E806" s="11">
        <v>1100</v>
      </c>
      <c r="F806" s="3"/>
      <c r="G806" s="3"/>
      <c r="H806" s="3"/>
    </row>
    <row r="807" spans="1:8">
      <c r="A807" s="192" t="s">
        <v>2773</v>
      </c>
      <c r="B807" s="166" t="s">
        <v>1634</v>
      </c>
      <c r="C807" s="16" t="s">
        <v>824</v>
      </c>
      <c r="D807" s="4"/>
      <c r="E807" s="11">
        <v>1000</v>
      </c>
      <c r="F807" s="3"/>
      <c r="G807" s="3"/>
      <c r="H807" s="3"/>
    </row>
    <row r="808" spans="1:8">
      <c r="A808" s="192" t="s">
        <v>2776</v>
      </c>
      <c r="B808" s="118" t="s">
        <v>3335</v>
      </c>
      <c r="C808" s="16" t="s">
        <v>825</v>
      </c>
      <c r="D808" s="4"/>
      <c r="E808" s="11">
        <v>200</v>
      </c>
      <c r="F808" s="3"/>
      <c r="G808" s="3"/>
      <c r="H808" s="3"/>
    </row>
    <row r="809" spans="1:8">
      <c r="A809" s="192" t="s">
        <v>2777</v>
      </c>
      <c r="B809" s="118" t="s">
        <v>3335</v>
      </c>
      <c r="C809" s="16" t="s">
        <v>826</v>
      </c>
      <c r="D809" s="4" t="s">
        <v>13</v>
      </c>
      <c r="E809" s="11">
        <v>300</v>
      </c>
      <c r="F809" s="3"/>
      <c r="G809" s="3"/>
      <c r="H809" s="3"/>
    </row>
    <row r="810" spans="1:8">
      <c r="A810" s="192" t="s">
        <v>2778</v>
      </c>
      <c r="B810" s="166" t="s">
        <v>1646</v>
      </c>
      <c r="C810" s="16" t="s">
        <v>827</v>
      </c>
      <c r="D810" s="4" t="s">
        <v>828</v>
      </c>
      <c r="E810" s="11">
        <v>450</v>
      </c>
      <c r="F810" s="3"/>
      <c r="G810" s="3"/>
      <c r="H810" s="3"/>
    </row>
    <row r="811" spans="1:8">
      <c r="A811" s="192" t="s">
        <v>2779</v>
      </c>
      <c r="B811" s="59"/>
      <c r="C811" s="72" t="s">
        <v>829</v>
      </c>
      <c r="D811" s="73"/>
      <c r="E811" s="11"/>
      <c r="F811" s="3"/>
      <c r="G811" s="3"/>
      <c r="H811" s="3"/>
    </row>
    <row r="812" spans="1:8" ht="31.2">
      <c r="A812" s="192" t="s">
        <v>2780</v>
      </c>
      <c r="B812" s="166" t="s">
        <v>1648</v>
      </c>
      <c r="C812" s="16" t="s">
        <v>830</v>
      </c>
      <c r="D812" s="4"/>
      <c r="E812" s="11">
        <v>60</v>
      </c>
      <c r="F812" s="3"/>
      <c r="G812" s="3"/>
      <c r="H812" s="3"/>
    </row>
    <row r="813" spans="1:8">
      <c r="A813" s="192" t="s">
        <v>2781</v>
      </c>
      <c r="B813" s="166" t="s">
        <v>1649</v>
      </c>
      <c r="C813" s="16" t="s">
        <v>831</v>
      </c>
      <c r="D813" s="4"/>
      <c r="E813" s="11">
        <v>120</v>
      </c>
      <c r="F813" s="3"/>
      <c r="G813" s="3"/>
      <c r="H813" s="3"/>
    </row>
    <row r="814" spans="1:8" ht="31.2">
      <c r="A814" s="192" t="s">
        <v>2782</v>
      </c>
      <c r="B814" s="166" t="s">
        <v>3336</v>
      </c>
      <c r="C814" s="16" t="s">
        <v>832</v>
      </c>
      <c r="D814" s="4"/>
      <c r="E814" s="11">
        <v>120</v>
      </c>
      <c r="F814" s="3"/>
      <c r="G814" s="3"/>
      <c r="H814" s="3"/>
    </row>
    <row r="815" spans="1:8">
      <c r="A815" s="192" t="s">
        <v>2783</v>
      </c>
      <c r="B815" s="166" t="s">
        <v>1650</v>
      </c>
      <c r="C815" s="16" t="s">
        <v>833</v>
      </c>
      <c r="D815" s="4"/>
      <c r="E815" s="11">
        <v>120</v>
      </c>
      <c r="F815" s="3"/>
      <c r="G815" s="3"/>
      <c r="H815" s="3"/>
    </row>
    <row r="816" spans="1:8">
      <c r="A816" s="192" t="s">
        <v>2784</v>
      </c>
      <c r="B816" s="119" t="s">
        <v>3337</v>
      </c>
      <c r="C816" s="16" t="s">
        <v>834</v>
      </c>
      <c r="D816" s="4"/>
      <c r="E816" s="11">
        <v>60</v>
      </c>
      <c r="F816" s="3"/>
      <c r="G816" s="3"/>
      <c r="H816" s="3"/>
    </row>
    <row r="817" spans="1:8">
      <c r="A817" s="192" t="s">
        <v>2785</v>
      </c>
      <c r="B817" s="166" t="s">
        <v>1651</v>
      </c>
      <c r="C817" s="16" t="s">
        <v>835</v>
      </c>
      <c r="D817" s="4" t="s">
        <v>175</v>
      </c>
      <c r="E817" s="11">
        <v>120</v>
      </c>
      <c r="F817" s="3"/>
      <c r="G817" s="3"/>
      <c r="H817" s="3"/>
    </row>
    <row r="818" spans="1:8">
      <c r="A818" s="192" t="s">
        <v>2786</v>
      </c>
      <c r="B818" s="166"/>
      <c r="C818" s="16" t="s">
        <v>836</v>
      </c>
      <c r="D818" s="4" t="s">
        <v>175</v>
      </c>
      <c r="E818" s="11">
        <v>120</v>
      </c>
      <c r="F818" s="3"/>
      <c r="G818" s="3"/>
      <c r="H818" s="3"/>
    </row>
    <row r="819" spans="1:8">
      <c r="A819" s="192" t="s">
        <v>2787</v>
      </c>
      <c r="B819" s="166" t="s">
        <v>1652</v>
      </c>
      <c r="C819" s="16" t="s">
        <v>837</v>
      </c>
      <c r="D819" s="4"/>
      <c r="E819" s="11">
        <v>120</v>
      </c>
      <c r="F819" s="3"/>
      <c r="G819" s="3"/>
      <c r="H819" s="3"/>
    </row>
    <row r="820" spans="1:8">
      <c r="A820" s="192" t="s">
        <v>2788</v>
      </c>
      <c r="B820" s="59"/>
      <c r="C820" s="72" t="s">
        <v>838</v>
      </c>
      <c r="D820" s="73"/>
      <c r="E820" s="11"/>
      <c r="F820" s="3"/>
      <c r="G820" s="3"/>
      <c r="H820" s="3"/>
    </row>
    <row r="821" spans="1:8">
      <c r="A821" s="192" t="s">
        <v>2789</v>
      </c>
      <c r="B821" s="166" t="s">
        <v>1653</v>
      </c>
      <c r="C821" s="16" t="s">
        <v>839</v>
      </c>
      <c r="D821" s="4"/>
      <c r="E821" s="11">
        <v>250</v>
      </c>
      <c r="F821" s="3"/>
      <c r="G821" s="3"/>
      <c r="H821" s="3"/>
    </row>
    <row r="822" spans="1:8" ht="31.2">
      <c r="A822" s="192" t="s">
        <v>2790</v>
      </c>
      <c r="B822" s="98" t="s">
        <v>1631</v>
      </c>
      <c r="C822" s="16" t="s">
        <v>840</v>
      </c>
      <c r="D822" s="4"/>
      <c r="E822" s="11">
        <v>250</v>
      </c>
      <c r="F822" s="3"/>
      <c r="G822" s="3"/>
      <c r="H822" s="3"/>
    </row>
    <row r="823" spans="1:8" ht="31.2">
      <c r="A823" s="192" t="s">
        <v>2791</v>
      </c>
      <c r="B823" s="98" t="s">
        <v>1631</v>
      </c>
      <c r="C823" s="16" t="s">
        <v>841</v>
      </c>
      <c r="D823" s="4"/>
      <c r="E823" s="11">
        <v>300</v>
      </c>
      <c r="F823" s="3"/>
      <c r="G823" s="3"/>
      <c r="H823" s="3"/>
    </row>
    <row r="824" spans="1:8">
      <c r="A824" s="192" t="s">
        <v>2792</v>
      </c>
      <c r="B824" s="166" t="s">
        <v>1637</v>
      </c>
      <c r="C824" s="16" t="s">
        <v>842</v>
      </c>
      <c r="D824" s="4"/>
      <c r="E824" s="11">
        <v>300</v>
      </c>
      <c r="F824" s="3"/>
      <c r="G824" s="3"/>
      <c r="H824" s="3"/>
    </row>
    <row r="825" spans="1:8">
      <c r="A825" s="192" t="s">
        <v>2793</v>
      </c>
      <c r="B825" s="166" t="s">
        <v>1637</v>
      </c>
      <c r="C825" s="16" t="s">
        <v>843</v>
      </c>
      <c r="D825" s="4"/>
      <c r="E825" s="11">
        <f>400+200</f>
        <v>600</v>
      </c>
      <c r="F825" s="3"/>
      <c r="G825" s="3"/>
      <c r="H825" s="3"/>
    </row>
    <row r="826" spans="1:8">
      <c r="A826" s="192" t="s">
        <v>2794</v>
      </c>
      <c r="B826" s="166" t="s">
        <v>1626</v>
      </c>
      <c r="C826" s="16" t="s">
        <v>212</v>
      </c>
      <c r="D826" s="4"/>
      <c r="E826" s="11">
        <v>250</v>
      </c>
      <c r="F826" s="3"/>
      <c r="G826" s="3"/>
      <c r="H826" s="3"/>
    </row>
    <row r="827" spans="1:8" ht="31.2">
      <c r="A827" s="192" t="s">
        <v>2795</v>
      </c>
      <c r="B827" s="166" t="s">
        <v>3338</v>
      </c>
      <c r="C827" s="16" t="s">
        <v>844</v>
      </c>
      <c r="D827" s="4"/>
      <c r="E827" s="11">
        <v>300</v>
      </c>
      <c r="F827" s="3"/>
      <c r="G827" s="3"/>
      <c r="H827" s="3"/>
    </row>
    <row r="828" spans="1:8">
      <c r="A828" s="192" t="s">
        <v>2796</v>
      </c>
      <c r="B828" s="166" t="s">
        <v>3339</v>
      </c>
      <c r="C828" s="16" t="s">
        <v>845</v>
      </c>
      <c r="D828" s="4"/>
      <c r="E828" s="11">
        <v>450</v>
      </c>
      <c r="F828" s="3"/>
      <c r="G828" s="3"/>
      <c r="H828" s="3"/>
    </row>
    <row r="829" spans="1:8">
      <c r="A829" s="192" t="s">
        <v>2797</v>
      </c>
      <c r="B829" s="166" t="s">
        <v>3334</v>
      </c>
      <c r="C829" s="16" t="s">
        <v>846</v>
      </c>
      <c r="D829" s="4"/>
      <c r="E829" s="11">
        <v>350</v>
      </c>
      <c r="F829" s="3"/>
      <c r="G829" s="3"/>
      <c r="H829" s="3"/>
    </row>
    <row r="830" spans="1:8">
      <c r="A830" s="192" t="s">
        <v>2798</v>
      </c>
      <c r="B830" s="96" t="s">
        <v>3458</v>
      </c>
      <c r="C830" s="16" t="s">
        <v>847</v>
      </c>
      <c r="D830" s="4"/>
      <c r="E830" s="11">
        <v>400</v>
      </c>
      <c r="F830" s="3"/>
      <c r="G830" s="3"/>
      <c r="H830" s="3"/>
    </row>
    <row r="831" spans="1:8">
      <c r="A831" s="192" t="s">
        <v>2799</v>
      </c>
      <c r="B831" s="110" t="s">
        <v>1654</v>
      </c>
      <c r="C831" s="16" t="s">
        <v>848</v>
      </c>
      <c r="D831" s="4"/>
      <c r="E831" s="11"/>
      <c r="F831" s="3"/>
      <c r="G831" s="3"/>
      <c r="H831" s="3"/>
    </row>
    <row r="832" spans="1:8">
      <c r="A832" s="192" t="s">
        <v>2804</v>
      </c>
      <c r="B832" s="110" t="s">
        <v>1654</v>
      </c>
      <c r="C832" s="16" t="s">
        <v>849</v>
      </c>
      <c r="D832" s="4"/>
      <c r="E832" s="11">
        <f>1900+300</f>
        <v>2200</v>
      </c>
      <c r="F832" s="3"/>
      <c r="G832" s="3"/>
      <c r="H832" s="3"/>
    </row>
    <row r="833" spans="1:8">
      <c r="A833" s="192" t="s">
        <v>2805</v>
      </c>
      <c r="B833" s="110" t="s">
        <v>1654</v>
      </c>
      <c r="C833" s="16" t="s">
        <v>850</v>
      </c>
      <c r="D833" s="4"/>
      <c r="E833" s="11">
        <f>2000+500</f>
        <v>2500</v>
      </c>
      <c r="F833" s="3"/>
      <c r="G833" s="3"/>
      <c r="H833" s="3"/>
    </row>
    <row r="834" spans="1:8">
      <c r="A834" s="192" t="s">
        <v>2800</v>
      </c>
      <c r="B834" s="97" t="s">
        <v>3316</v>
      </c>
      <c r="C834" s="16" t="s">
        <v>851</v>
      </c>
      <c r="D834" s="4"/>
      <c r="E834" s="11">
        <f>750+100</f>
        <v>850</v>
      </c>
      <c r="F834" s="3"/>
      <c r="G834" s="3"/>
      <c r="H834" s="3"/>
    </row>
    <row r="835" spans="1:8">
      <c r="A835" s="192" t="s">
        <v>2801</v>
      </c>
      <c r="B835" s="166" t="s">
        <v>1655</v>
      </c>
      <c r="C835" s="16" t="s">
        <v>852</v>
      </c>
      <c r="D835" s="4"/>
      <c r="E835" s="11">
        <f>350+100</f>
        <v>450</v>
      </c>
      <c r="F835" s="3"/>
      <c r="G835" s="3"/>
      <c r="H835" s="3"/>
    </row>
    <row r="836" spans="1:8">
      <c r="A836" s="192" t="s">
        <v>2802</v>
      </c>
      <c r="B836" s="119" t="s">
        <v>3340</v>
      </c>
      <c r="C836" s="16" t="s">
        <v>853</v>
      </c>
      <c r="D836" s="4"/>
      <c r="E836" s="11">
        <f>60+40</f>
        <v>100</v>
      </c>
      <c r="F836" s="3"/>
      <c r="G836" s="3"/>
      <c r="H836" s="3"/>
    </row>
    <row r="837" spans="1:8">
      <c r="A837" s="192" t="s">
        <v>2803</v>
      </c>
      <c r="B837" s="166" t="s">
        <v>1656</v>
      </c>
      <c r="C837" s="16" t="s">
        <v>854</v>
      </c>
      <c r="D837" s="4"/>
      <c r="E837" s="11">
        <v>1650</v>
      </c>
      <c r="F837" s="3"/>
      <c r="G837" s="3"/>
      <c r="H837" s="3"/>
    </row>
    <row r="838" spans="1:8">
      <c r="A838" s="192" t="s">
        <v>2806</v>
      </c>
      <c r="B838" s="166" t="s">
        <v>1643</v>
      </c>
      <c r="C838" s="16" t="s">
        <v>855</v>
      </c>
      <c r="D838" s="4"/>
      <c r="E838" s="11">
        <f>2500+1000</f>
        <v>3500</v>
      </c>
      <c r="F838" s="3"/>
      <c r="G838" s="3"/>
      <c r="H838" s="3"/>
    </row>
    <row r="839" spans="1:8">
      <c r="A839" s="192" t="s">
        <v>2807</v>
      </c>
      <c r="B839" s="166"/>
      <c r="C839" s="16" t="s">
        <v>856</v>
      </c>
      <c r="D839" s="4"/>
      <c r="E839" s="11">
        <v>3500</v>
      </c>
      <c r="F839" s="3"/>
      <c r="G839" s="3"/>
      <c r="H839" s="3"/>
    </row>
    <row r="840" spans="1:8" ht="31.2">
      <c r="A840" s="192" t="s">
        <v>2808</v>
      </c>
      <c r="B840" s="166" t="s">
        <v>3341</v>
      </c>
      <c r="C840" s="16" t="s">
        <v>857</v>
      </c>
      <c r="D840" s="4"/>
      <c r="E840" s="11">
        <f>400+100</f>
        <v>500</v>
      </c>
      <c r="F840" s="3"/>
      <c r="G840" s="3"/>
      <c r="H840" s="3"/>
    </row>
    <row r="841" spans="1:8">
      <c r="A841" s="192" t="s">
        <v>2809</v>
      </c>
      <c r="B841" s="166" t="s">
        <v>1635</v>
      </c>
      <c r="C841" s="16" t="s">
        <v>858</v>
      </c>
      <c r="D841" s="4"/>
      <c r="E841" s="11">
        <v>250</v>
      </c>
      <c r="F841" s="3"/>
      <c r="G841" s="3"/>
      <c r="H841" s="3"/>
    </row>
    <row r="842" spans="1:8">
      <c r="A842" s="192" t="s">
        <v>2810</v>
      </c>
      <c r="B842" s="166" t="s">
        <v>1657</v>
      </c>
      <c r="C842" s="16" t="s">
        <v>859</v>
      </c>
      <c r="D842" s="4"/>
      <c r="E842" s="11">
        <v>1000</v>
      </c>
      <c r="F842" s="3"/>
      <c r="G842" s="3"/>
      <c r="H842" s="3"/>
    </row>
    <row r="843" spans="1:8">
      <c r="A843" s="192" t="s">
        <v>2811</v>
      </c>
      <c r="B843" s="119" t="s">
        <v>3342</v>
      </c>
      <c r="C843" s="16" t="s">
        <v>2376</v>
      </c>
      <c r="D843" s="4"/>
      <c r="E843" s="11">
        <f>400+200</f>
        <v>600</v>
      </c>
      <c r="F843" s="3"/>
      <c r="G843" s="3"/>
      <c r="H843" s="3"/>
    </row>
    <row r="844" spans="1:8">
      <c r="A844" s="192" t="s">
        <v>2812</v>
      </c>
      <c r="B844" s="119" t="s">
        <v>1635</v>
      </c>
      <c r="C844" s="16" t="s">
        <v>860</v>
      </c>
      <c r="D844" s="4"/>
      <c r="E844" s="11">
        <v>400</v>
      </c>
      <c r="F844" s="3"/>
      <c r="G844" s="3"/>
      <c r="H844" s="3"/>
    </row>
    <row r="845" spans="1:8">
      <c r="A845" s="192" t="s">
        <v>2813</v>
      </c>
      <c r="B845" s="119" t="s">
        <v>1635</v>
      </c>
      <c r="C845" s="16" t="s">
        <v>861</v>
      </c>
      <c r="D845" s="4"/>
      <c r="E845" s="11">
        <v>250</v>
      </c>
      <c r="F845" s="3"/>
      <c r="G845" s="3"/>
      <c r="H845" s="3"/>
    </row>
    <row r="846" spans="1:8">
      <c r="A846" s="192" t="s">
        <v>2814</v>
      </c>
      <c r="B846" s="119" t="s">
        <v>1635</v>
      </c>
      <c r="C846" s="16" t="s">
        <v>862</v>
      </c>
      <c r="D846" s="4"/>
      <c r="E846" s="11">
        <v>250</v>
      </c>
      <c r="F846" s="3"/>
      <c r="G846" s="3"/>
      <c r="H846" s="3"/>
    </row>
    <row r="847" spans="1:8">
      <c r="A847" s="192" t="s">
        <v>2815</v>
      </c>
      <c r="B847" s="166" t="s">
        <v>1658</v>
      </c>
      <c r="C847" s="16" t="s">
        <v>863</v>
      </c>
      <c r="D847" s="4"/>
      <c r="E847" s="11">
        <v>250</v>
      </c>
      <c r="F847" s="3"/>
      <c r="G847" s="3"/>
      <c r="H847" s="3"/>
    </row>
    <row r="848" spans="1:8">
      <c r="A848" s="192" t="s">
        <v>2816</v>
      </c>
      <c r="B848" s="166" t="s">
        <v>1708</v>
      </c>
      <c r="C848" s="16" t="s">
        <v>864</v>
      </c>
      <c r="D848" s="4"/>
      <c r="E848" s="11">
        <f>1150+150</f>
        <v>1300</v>
      </c>
      <c r="F848" s="3"/>
      <c r="G848" s="3"/>
      <c r="H848" s="3"/>
    </row>
    <row r="849" spans="1:8">
      <c r="A849" s="192" t="s">
        <v>2817</v>
      </c>
      <c r="B849" s="166" t="s">
        <v>3343</v>
      </c>
      <c r="C849" s="16" t="s">
        <v>865</v>
      </c>
      <c r="D849" s="4"/>
      <c r="E849" s="11">
        <f>750+250</f>
        <v>1000</v>
      </c>
      <c r="F849" s="3"/>
      <c r="G849" s="3"/>
      <c r="H849" s="3"/>
    </row>
    <row r="850" spans="1:8" ht="31.2">
      <c r="A850" s="192" t="s">
        <v>2818</v>
      </c>
      <c r="B850" s="112" t="s">
        <v>3344</v>
      </c>
      <c r="C850" s="16" t="s">
        <v>866</v>
      </c>
      <c r="D850" s="4"/>
      <c r="E850" s="11">
        <f>1250+250</f>
        <v>1500</v>
      </c>
      <c r="F850" s="3"/>
      <c r="G850" s="3"/>
      <c r="H850" s="3"/>
    </row>
    <row r="851" spans="1:8" ht="31.2">
      <c r="A851" s="192" t="s">
        <v>2819</v>
      </c>
      <c r="B851" s="166" t="s">
        <v>1659</v>
      </c>
      <c r="C851" s="169" t="s">
        <v>867</v>
      </c>
      <c r="D851" s="4"/>
      <c r="E851" s="11">
        <v>120</v>
      </c>
      <c r="F851" s="3"/>
      <c r="G851" s="3"/>
      <c r="H851" s="3"/>
    </row>
    <row r="852" spans="1:8" s="10" customFormat="1">
      <c r="A852" s="186" t="s">
        <v>682</v>
      </c>
      <c r="B852" s="59"/>
      <c r="C852" s="224" t="s">
        <v>869</v>
      </c>
      <c r="D852" s="224"/>
      <c r="E852" s="224"/>
    </row>
    <row r="853" spans="1:8">
      <c r="A853" s="189" t="s">
        <v>684</v>
      </c>
      <c r="B853" s="59"/>
      <c r="C853" s="168" t="s">
        <v>871</v>
      </c>
      <c r="D853" s="168"/>
      <c r="E853" s="168"/>
      <c r="F853" s="3"/>
      <c r="G853" s="3"/>
      <c r="H853" s="3"/>
    </row>
    <row r="854" spans="1:8">
      <c r="A854" s="185" t="s">
        <v>2820</v>
      </c>
      <c r="B854" s="166" t="s">
        <v>1660</v>
      </c>
      <c r="C854" s="16" t="s">
        <v>872</v>
      </c>
      <c r="D854" s="4"/>
      <c r="E854" s="11">
        <v>250</v>
      </c>
      <c r="F854" s="3"/>
      <c r="G854" s="3"/>
      <c r="H854" s="3"/>
    </row>
    <row r="855" spans="1:8">
      <c r="A855" s="185" t="s">
        <v>2116</v>
      </c>
      <c r="B855" s="119" t="s">
        <v>3345</v>
      </c>
      <c r="C855" s="16" t="s">
        <v>873</v>
      </c>
      <c r="D855" s="4"/>
      <c r="E855" s="11">
        <v>120</v>
      </c>
      <c r="F855" s="3"/>
      <c r="G855" s="3"/>
      <c r="H855" s="3"/>
    </row>
    <row r="856" spans="1:8">
      <c r="A856" s="185" t="s">
        <v>2117</v>
      </c>
      <c r="B856" s="119" t="s">
        <v>3346</v>
      </c>
      <c r="C856" s="16" t="s">
        <v>874</v>
      </c>
      <c r="D856" s="4"/>
      <c r="E856" s="11">
        <v>120</v>
      </c>
      <c r="F856" s="3"/>
      <c r="G856" s="3"/>
      <c r="H856" s="3"/>
    </row>
    <row r="857" spans="1:8">
      <c r="A857" s="185" t="s">
        <v>2118</v>
      </c>
      <c r="B857" s="119" t="s">
        <v>3347</v>
      </c>
      <c r="C857" s="16" t="s">
        <v>875</v>
      </c>
      <c r="D857" s="4"/>
      <c r="E857" s="11">
        <v>350</v>
      </c>
      <c r="F857" s="3"/>
      <c r="G857" s="3"/>
      <c r="H857" s="3"/>
    </row>
    <row r="858" spans="1:8">
      <c r="A858" s="185" t="s">
        <v>2821</v>
      </c>
      <c r="B858" s="166" t="s">
        <v>1634</v>
      </c>
      <c r="C858" s="16" t="s">
        <v>876</v>
      </c>
      <c r="D858" s="4"/>
      <c r="E858" s="11">
        <v>350</v>
      </c>
      <c r="F858" s="3"/>
      <c r="G858" s="3"/>
      <c r="H858" s="3"/>
    </row>
    <row r="859" spans="1:8">
      <c r="A859" s="185" t="s">
        <v>2119</v>
      </c>
      <c r="B859" s="119" t="s">
        <v>3348</v>
      </c>
      <c r="C859" s="16" t="s">
        <v>877</v>
      </c>
      <c r="D859" s="4"/>
      <c r="E859" s="11">
        <v>120</v>
      </c>
      <c r="F859" s="3"/>
      <c r="G859" s="3"/>
      <c r="H859" s="3"/>
    </row>
    <row r="860" spans="1:8">
      <c r="A860" s="185" t="s">
        <v>2120</v>
      </c>
      <c r="B860" s="166" t="s">
        <v>3322</v>
      </c>
      <c r="C860" s="16" t="s">
        <v>878</v>
      </c>
      <c r="D860" s="4"/>
      <c r="E860" s="11">
        <v>120</v>
      </c>
      <c r="F860" s="3"/>
      <c r="G860" s="3"/>
      <c r="H860" s="3"/>
    </row>
    <row r="861" spans="1:8">
      <c r="A861" s="185" t="s">
        <v>2121</v>
      </c>
      <c r="B861" s="166" t="s">
        <v>3459</v>
      </c>
      <c r="C861" s="16" t="s">
        <v>879</v>
      </c>
      <c r="D861" s="4"/>
      <c r="E861" s="11">
        <v>170</v>
      </c>
      <c r="F861" s="3"/>
      <c r="G861" s="3"/>
      <c r="H861" s="3"/>
    </row>
    <row r="862" spans="1:8">
      <c r="A862" s="185" t="s">
        <v>2122</v>
      </c>
      <c r="B862" s="119" t="s">
        <v>3349</v>
      </c>
      <c r="C862" s="16" t="s">
        <v>880</v>
      </c>
      <c r="D862" s="4"/>
      <c r="E862" s="11">
        <v>120</v>
      </c>
      <c r="F862" s="3"/>
      <c r="G862" s="3"/>
      <c r="H862" s="3"/>
    </row>
    <row r="863" spans="1:8">
      <c r="A863" s="185" t="s">
        <v>2123</v>
      </c>
      <c r="B863" s="166"/>
      <c r="C863" s="16" t="s">
        <v>881</v>
      </c>
      <c r="D863" s="4"/>
      <c r="E863" s="11">
        <v>120</v>
      </c>
      <c r="F863" s="3"/>
      <c r="G863" s="3"/>
      <c r="H863" s="3"/>
    </row>
    <row r="864" spans="1:8">
      <c r="A864" s="189" t="s">
        <v>686</v>
      </c>
      <c r="B864" s="59"/>
      <c r="C864" s="168" t="s">
        <v>883</v>
      </c>
      <c r="D864" s="168"/>
      <c r="E864" s="11"/>
      <c r="F864" s="3"/>
      <c r="G864" s="3"/>
      <c r="H864" s="3"/>
    </row>
    <row r="865" spans="1:8">
      <c r="A865" s="185" t="s">
        <v>2124</v>
      </c>
      <c r="B865" s="166" t="s">
        <v>3460</v>
      </c>
      <c r="C865" s="16" t="s">
        <v>884</v>
      </c>
      <c r="D865" s="4"/>
      <c r="E865" s="11">
        <v>1300</v>
      </c>
      <c r="F865" s="3"/>
      <c r="G865" s="3"/>
      <c r="H865" s="3"/>
    </row>
    <row r="866" spans="1:8">
      <c r="A866" s="185" t="s">
        <v>2125</v>
      </c>
      <c r="B866" s="166" t="s">
        <v>3460</v>
      </c>
      <c r="C866" s="16" t="s">
        <v>885</v>
      </c>
      <c r="D866" s="4"/>
      <c r="E866" s="11">
        <v>2450</v>
      </c>
      <c r="F866" s="3"/>
      <c r="G866" s="3"/>
      <c r="H866" s="3"/>
    </row>
    <row r="867" spans="1:8">
      <c r="A867" s="185" t="s">
        <v>2126</v>
      </c>
      <c r="B867" s="166" t="s">
        <v>3460</v>
      </c>
      <c r="C867" s="16" t="s">
        <v>886</v>
      </c>
      <c r="D867" s="4"/>
      <c r="E867" s="11">
        <v>2450</v>
      </c>
      <c r="F867" s="3"/>
      <c r="G867" s="3"/>
      <c r="H867" s="3"/>
    </row>
    <row r="868" spans="1:8">
      <c r="A868" s="185" t="s">
        <v>2127</v>
      </c>
      <c r="B868" s="166" t="s">
        <v>3460</v>
      </c>
      <c r="C868" s="16" t="s">
        <v>887</v>
      </c>
      <c r="D868" s="4"/>
      <c r="E868" s="11">
        <v>4950</v>
      </c>
      <c r="F868" s="3"/>
      <c r="G868" s="3"/>
      <c r="H868" s="3"/>
    </row>
    <row r="869" spans="1:8">
      <c r="A869" s="185" t="s">
        <v>2128</v>
      </c>
      <c r="B869" s="166" t="s">
        <v>3460</v>
      </c>
      <c r="C869" s="16" t="s">
        <v>888</v>
      </c>
      <c r="D869" s="4"/>
      <c r="E869" s="11">
        <v>1950</v>
      </c>
      <c r="F869" s="3"/>
      <c r="G869" s="3"/>
      <c r="H869" s="3"/>
    </row>
    <row r="870" spans="1:8">
      <c r="A870" s="185" t="s">
        <v>2129</v>
      </c>
      <c r="B870" s="166" t="s">
        <v>3461</v>
      </c>
      <c r="C870" s="16" t="s">
        <v>889</v>
      </c>
      <c r="D870" s="4"/>
      <c r="E870" s="11">
        <v>2300</v>
      </c>
      <c r="F870" s="3"/>
      <c r="G870" s="3"/>
      <c r="H870" s="3"/>
    </row>
    <row r="871" spans="1:8">
      <c r="A871" s="185" t="s">
        <v>2130</v>
      </c>
      <c r="B871" s="166" t="s">
        <v>3460</v>
      </c>
      <c r="C871" s="16" t="s">
        <v>890</v>
      </c>
      <c r="D871" s="4"/>
      <c r="E871" s="11">
        <v>3250</v>
      </c>
      <c r="F871" s="3"/>
      <c r="G871" s="3"/>
      <c r="H871" s="3"/>
    </row>
    <row r="872" spans="1:8">
      <c r="A872" s="185" t="s">
        <v>2131</v>
      </c>
      <c r="B872" s="166" t="s">
        <v>3460</v>
      </c>
      <c r="C872" s="16" t="s">
        <v>891</v>
      </c>
      <c r="D872" s="4"/>
      <c r="E872" s="11">
        <v>4150</v>
      </c>
      <c r="F872" s="3"/>
      <c r="G872" s="3"/>
      <c r="H872" s="3"/>
    </row>
    <row r="873" spans="1:8">
      <c r="A873" s="185" t="s">
        <v>2132</v>
      </c>
      <c r="B873" s="166" t="s">
        <v>3460</v>
      </c>
      <c r="C873" s="16" t="s">
        <v>892</v>
      </c>
      <c r="D873" s="4"/>
      <c r="E873" s="11">
        <v>1300</v>
      </c>
      <c r="F873" s="3"/>
      <c r="G873" s="3"/>
      <c r="H873" s="3"/>
    </row>
    <row r="874" spans="1:8">
      <c r="A874" s="185" t="s">
        <v>2133</v>
      </c>
      <c r="B874" s="166" t="s">
        <v>3460</v>
      </c>
      <c r="C874" s="16" t="s">
        <v>893</v>
      </c>
      <c r="D874" s="4"/>
      <c r="E874" s="11">
        <v>7400</v>
      </c>
      <c r="F874" s="3"/>
      <c r="G874" s="3"/>
      <c r="H874" s="3"/>
    </row>
    <row r="875" spans="1:8">
      <c r="A875" s="185" t="s">
        <v>2134</v>
      </c>
      <c r="B875" s="166" t="s">
        <v>3460</v>
      </c>
      <c r="C875" s="16" t="s">
        <v>894</v>
      </c>
      <c r="D875" s="4"/>
      <c r="E875" s="11">
        <v>700</v>
      </c>
      <c r="F875" s="3"/>
      <c r="G875" s="3"/>
      <c r="H875" s="3"/>
    </row>
    <row r="876" spans="1:8">
      <c r="A876" s="185" t="s">
        <v>2135</v>
      </c>
      <c r="B876" s="166" t="s">
        <v>3460</v>
      </c>
      <c r="C876" s="16" t="s">
        <v>895</v>
      </c>
      <c r="D876" s="4"/>
      <c r="E876" s="11">
        <v>4150</v>
      </c>
      <c r="F876" s="3"/>
      <c r="G876" s="3"/>
      <c r="H876" s="3"/>
    </row>
    <row r="877" spans="1:8">
      <c r="A877" s="185" t="s">
        <v>2136</v>
      </c>
      <c r="B877" s="166"/>
      <c r="C877" s="16" t="s">
        <v>896</v>
      </c>
      <c r="D877" s="4"/>
      <c r="E877" s="11">
        <v>5750</v>
      </c>
      <c r="F877" s="3"/>
      <c r="G877" s="3"/>
      <c r="H877" s="3"/>
    </row>
    <row r="878" spans="1:8">
      <c r="A878" s="185" t="s">
        <v>2137</v>
      </c>
      <c r="B878" s="166" t="s">
        <v>3462</v>
      </c>
      <c r="C878" s="16" t="s">
        <v>897</v>
      </c>
      <c r="D878" s="4"/>
      <c r="E878" s="11">
        <v>1150</v>
      </c>
      <c r="F878" s="3"/>
      <c r="G878" s="3"/>
      <c r="H878" s="3"/>
    </row>
    <row r="879" spans="1:8">
      <c r="A879" s="189" t="s">
        <v>688</v>
      </c>
      <c r="B879" s="59"/>
      <c r="C879" s="168" t="s">
        <v>899</v>
      </c>
      <c r="D879" s="168"/>
      <c r="E879" s="11"/>
      <c r="F879" s="3"/>
      <c r="G879" s="3"/>
      <c r="H879" s="3"/>
    </row>
    <row r="880" spans="1:8">
      <c r="A880" s="185" t="s">
        <v>2138</v>
      </c>
      <c r="B880" s="166" t="s">
        <v>3460</v>
      </c>
      <c r="C880" s="16" t="s">
        <v>900</v>
      </c>
      <c r="D880" s="4"/>
      <c r="E880" s="11">
        <v>120</v>
      </c>
      <c r="F880" s="3"/>
      <c r="G880" s="3"/>
      <c r="H880" s="3"/>
    </row>
    <row r="881" spans="1:8">
      <c r="A881" s="185" t="s">
        <v>2139</v>
      </c>
      <c r="B881" s="166" t="s">
        <v>3460</v>
      </c>
      <c r="C881" s="16" t="s">
        <v>901</v>
      </c>
      <c r="D881" s="4"/>
      <c r="E881" s="11">
        <v>170</v>
      </c>
      <c r="F881" s="3"/>
      <c r="G881" s="3"/>
      <c r="H881" s="3"/>
    </row>
    <row r="882" spans="1:8">
      <c r="A882" s="185" t="s">
        <v>2140</v>
      </c>
      <c r="B882" s="166" t="s">
        <v>3460</v>
      </c>
      <c r="C882" s="16" t="s">
        <v>902</v>
      </c>
      <c r="D882" s="4"/>
      <c r="E882" s="11">
        <v>250</v>
      </c>
      <c r="F882" s="3"/>
      <c r="G882" s="3"/>
      <c r="H882" s="3"/>
    </row>
    <row r="883" spans="1:8">
      <c r="A883" s="185" t="s">
        <v>2141</v>
      </c>
      <c r="B883" s="166"/>
      <c r="C883" s="16" t="s">
        <v>903</v>
      </c>
      <c r="D883" s="4"/>
      <c r="E883" s="11">
        <v>120</v>
      </c>
      <c r="F883" s="3"/>
      <c r="G883" s="3"/>
      <c r="H883" s="3"/>
    </row>
    <row r="884" spans="1:8">
      <c r="A884" s="189" t="s">
        <v>689</v>
      </c>
      <c r="B884" s="59"/>
      <c r="C884" s="168" t="s">
        <v>905</v>
      </c>
      <c r="D884" s="168"/>
      <c r="E884" s="11"/>
      <c r="F884" s="3"/>
      <c r="G884" s="3"/>
      <c r="H884" s="3"/>
    </row>
    <row r="885" spans="1:8">
      <c r="A885" s="185" t="s">
        <v>2142</v>
      </c>
      <c r="B885" s="119" t="s">
        <v>3350</v>
      </c>
      <c r="C885" s="16" t="s">
        <v>906</v>
      </c>
      <c r="D885" s="4"/>
      <c r="E885" s="11">
        <v>250</v>
      </c>
      <c r="F885" s="3"/>
      <c r="G885" s="3"/>
      <c r="H885" s="3"/>
    </row>
    <row r="886" spans="1:8">
      <c r="A886" s="185" t="s">
        <v>2143</v>
      </c>
      <c r="B886" s="119" t="s">
        <v>3351</v>
      </c>
      <c r="C886" s="16" t="s">
        <v>907</v>
      </c>
      <c r="D886" s="4"/>
      <c r="E886" s="11">
        <v>350</v>
      </c>
      <c r="F886" s="3"/>
      <c r="G886" s="3"/>
      <c r="H886" s="3"/>
    </row>
    <row r="887" spans="1:8">
      <c r="A887" s="185" t="s">
        <v>2144</v>
      </c>
      <c r="B887" s="166" t="s">
        <v>3460</v>
      </c>
      <c r="C887" s="16" t="s">
        <v>908</v>
      </c>
      <c r="D887" s="4"/>
      <c r="E887" s="11">
        <v>350</v>
      </c>
      <c r="F887" s="3"/>
      <c r="G887" s="3"/>
      <c r="H887" s="3"/>
    </row>
    <row r="888" spans="1:8">
      <c r="A888" s="185" t="s">
        <v>2145</v>
      </c>
      <c r="B888" s="166" t="s">
        <v>3460</v>
      </c>
      <c r="C888" s="16" t="s">
        <v>909</v>
      </c>
      <c r="D888" s="4"/>
      <c r="E888" s="11">
        <v>250</v>
      </c>
      <c r="F888" s="3"/>
      <c r="G888" s="3"/>
      <c r="H888" s="3"/>
    </row>
    <row r="889" spans="1:8">
      <c r="A889" s="185" t="s">
        <v>2146</v>
      </c>
      <c r="B889" s="166" t="s">
        <v>3460</v>
      </c>
      <c r="C889" s="16" t="s">
        <v>910</v>
      </c>
      <c r="D889" s="4"/>
      <c r="E889" s="11">
        <v>350</v>
      </c>
      <c r="F889" s="3"/>
      <c r="G889" s="3"/>
      <c r="H889" s="3"/>
    </row>
    <row r="890" spans="1:8" ht="31.2">
      <c r="A890" s="185" t="s">
        <v>2147</v>
      </c>
      <c r="B890" s="166" t="s">
        <v>3463</v>
      </c>
      <c r="C890" s="16" t="s">
        <v>911</v>
      </c>
      <c r="D890" s="4"/>
      <c r="E890" s="11">
        <v>500</v>
      </c>
      <c r="F890" s="3"/>
      <c r="G890" s="3"/>
      <c r="H890" s="3"/>
    </row>
    <row r="891" spans="1:8">
      <c r="A891" s="185" t="s">
        <v>2148</v>
      </c>
      <c r="B891" s="166" t="s">
        <v>3460</v>
      </c>
      <c r="C891" s="16" t="s">
        <v>912</v>
      </c>
      <c r="D891" s="4"/>
      <c r="E891" s="11">
        <v>120</v>
      </c>
      <c r="F891" s="3"/>
      <c r="G891" s="3"/>
      <c r="H891" s="3"/>
    </row>
    <row r="892" spans="1:8">
      <c r="A892" s="185" t="s">
        <v>2149</v>
      </c>
      <c r="B892" s="166" t="s">
        <v>3460</v>
      </c>
      <c r="C892" s="16" t="s">
        <v>913</v>
      </c>
      <c r="D892" s="4"/>
      <c r="E892" s="11">
        <v>300</v>
      </c>
      <c r="F892" s="3"/>
      <c r="G892" s="3"/>
      <c r="H892" s="3"/>
    </row>
    <row r="893" spans="1:8">
      <c r="A893" s="189" t="s">
        <v>691</v>
      </c>
      <c r="B893" s="59"/>
      <c r="C893" s="168" t="s">
        <v>915</v>
      </c>
      <c r="D893" s="168"/>
      <c r="E893" s="11"/>
      <c r="F893" s="3"/>
      <c r="G893" s="3"/>
      <c r="H893" s="3"/>
    </row>
    <row r="894" spans="1:8">
      <c r="A894" s="185" t="s">
        <v>1718</v>
      </c>
      <c r="B894" s="119" t="s">
        <v>3352</v>
      </c>
      <c r="C894" s="16" t="s">
        <v>916</v>
      </c>
      <c r="D894" s="4"/>
      <c r="E894" s="11">
        <v>500</v>
      </c>
      <c r="F894" s="3"/>
      <c r="G894" s="3"/>
      <c r="H894" s="3"/>
    </row>
    <row r="895" spans="1:8">
      <c r="A895" s="185" t="s">
        <v>1719</v>
      </c>
      <c r="B895" s="166"/>
      <c r="C895" s="16" t="s">
        <v>917</v>
      </c>
      <c r="D895" s="4"/>
      <c r="E895" s="11">
        <v>550</v>
      </c>
      <c r="F895" s="3"/>
      <c r="G895" s="3"/>
      <c r="H895" s="3"/>
    </row>
    <row r="896" spans="1:8">
      <c r="A896" s="185" t="s">
        <v>1720</v>
      </c>
      <c r="B896" s="166"/>
      <c r="C896" s="16" t="s">
        <v>918</v>
      </c>
      <c r="D896" s="4"/>
      <c r="E896" s="11">
        <v>500</v>
      </c>
      <c r="F896" s="3"/>
      <c r="G896" s="3"/>
      <c r="H896" s="3"/>
    </row>
    <row r="897" spans="1:8">
      <c r="A897" s="189" t="s">
        <v>2150</v>
      </c>
      <c r="B897" s="59"/>
      <c r="C897" s="168" t="s">
        <v>920</v>
      </c>
      <c r="D897" s="168"/>
      <c r="E897" s="11"/>
      <c r="F897" s="3"/>
      <c r="G897" s="3"/>
      <c r="H897" s="3"/>
    </row>
    <row r="898" spans="1:8">
      <c r="A898" s="185" t="s">
        <v>2151</v>
      </c>
      <c r="B898" s="98" t="s">
        <v>3464</v>
      </c>
      <c r="C898" s="16" t="s">
        <v>921</v>
      </c>
      <c r="D898" s="4"/>
      <c r="E898" s="11">
        <v>170</v>
      </c>
      <c r="F898" s="3"/>
      <c r="G898" s="3"/>
      <c r="H898" s="3"/>
    </row>
    <row r="899" spans="1:8">
      <c r="A899" s="185" t="s">
        <v>2152</v>
      </c>
      <c r="B899" s="133" t="s">
        <v>3353</v>
      </c>
      <c r="C899" s="16" t="s">
        <v>922</v>
      </c>
      <c r="D899" s="4"/>
      <c r="E899" s="11">
        <v>250</v>
      </c>
      <c r="F899" s="3"/>
      <c r="G899" s="3"/>
      <c r="H899" s="3"/>
    </row>
    <row r="900" spans="1:8">
      <c r="A900" s="185" t="s">
        <v>2153</v>
      </c>
      <c r="B900" s="98" t="s">
        <v>3464</v>
      </c>
      <c r="C900" s="16" t="s">
        <v>923</v>
      </c>
      <c r="D900" s="4"/>
      <c r="E900" s="11">
        <v>170</v>
      </c>
      <c r="F900" s="3"/>
      <c r="G900" s="3"/>
      <c r="H900" s="3"/>
    </row>
    <row r="901" spans="1:8">
      <c r="A901" s="185" t="s">
        <v>2154</v>
      </c>
      <c r="B901" s="98" t="s">
        <v>3464</v>
      </c>
      <c r="C901" s="16" t="s">
        <v>924</v>
      </c>
      <c r="D901" s="4"/>
      <c r="E901" s="11">
        <v>250</v>
      </c>
      <c r="F901" s="3"/>
      <c r="G901" s="3"/>
      <c r="H901" s="3"/>
    </row>
    <row r="902" spans="1:8">
      <c r="A902" s="185" t="s">
        <v>2155</v>
      </c>
      <c r="B902" s="98" t="s">
        <v>3464</v>
      </c>
      <c r="C902" s="16" t="s">
        <v>925</v>
      </c>
      <c r="D902" s="4"/>
      <c r="E902" s="11">
        <v>250</v>
      </c>
      <c r="F902" s="3"/>
      <c r="G902" s="3"/>
      <c r="H902" s="3"/>
    </row>
    <row r="903" spans="1:8">
      <c r="A903" s="185" t="s">
        <v>2156</v>
      </c>
      <c r="B903" s="98" t="s">
        <v>3464</v>
      </c>
      <c r="C903" s="16" t="s">
        <v>926</v>
      </c>
      <c r="D903" s="4"/>
      <c r="E903" s="11">
        <v>250</v>
      </c>
      <c r="F903" s="3"/>
      <c r="G903" s="3"/>
      <c r="H903" s="3"/>
    </row>
    <row r="904" spans="1:8">
      <c r="A904" s="185" t="s">
        <v>2157</v>
      </c>
      <c r="B904" s="98" t="s">
        <v>3464</v>
      </c>
      <c r="C904" s="16" t="s">
        <v>927</v>
      </c>
      <c r="D904" s="4"/>
      <c r="E904" s="11">
        <v>250</v>
      </c>
      <c r="F904" s="3"/>
      <c r="G904" s="3"/>
      <c r="H904" s="3"/>
    </row>
    <row r="905" spans="1:8">
      <c r="A905" s="185" t="s">
        <v>2158</v>
      </c>
      <c r="B905" s="98" t="s">
        <v>3465</v>
      </c>
      <c r="C905" s="16" t="s">
        <v>928</v>
      </c>
      <c r="D905" s="4"/>
      <c r="E905" s="11">
        <v>250</v>
      </c>
      <c r="F905" s="3"/>
      <c r="G905" s="3"/>
      <c r="H905" s="3"/>
    </row>
    <row r="906" spans="1:8">
      <c r="A906" s="185" t="s">
        <v>2159</v>
      </c>
      <c r="B906" s="98" t="s">
        <v>3465</v>
      </c>
      <c r="C906" s="16" t="s">
        <v>929</v>
      </c>
      <c r="D906" s="4"/>
      <c r="E906" s="11">
        <v>250</v>
      </c>
      <c r="F906" s="3"/>
      <c r="G906" s="3"/>
      <c r="H906" s="3"/>
    </row>
    <row r="907" spans="1:8">
      <c r="A907" s="185" t="s">
        <v>2160</v>
      </c>
      <c r="B907" s="166"/>
      <c r="C907" s="16" t="s">
        <v>930</v>
      </c>
      <c r="D907" s="4"/>
      <c r="E907" s="11">
        <v>350</v>
      </c>
      <c r="F907" s="3"/>
      <c r="G907" s="3"/>
      <c r="H907" s="3"/>
    </row>
    <row r="908" spans="1:8">
      <c r="A908" s="189" t="s">
        <v>2161</v>
      </c>
      <c r="B908" s="59"/>
      <c r="C908" s="168" t="s">
        <v>932</v>
      </c>
      <c r="D908" s="168"/>
      <c r="E908" s="11"/>
      <c r="F908" s="3"/>
      <c r="G908" s="3"/>
      <c r="H908" s="3"/>
    </row>
    <row r="909" spans="1:8" ht="31.2">
      <c r="A909" s="185" t="s">
        <v>2164</v>
      </c>
      <c r="B909" s="166" t="s">
        <v>1661</v>
      </c>
      <c r="C909" s="16" t="s">
        <v>933</v>
      </c>
      <c r="D909" s="4"/>
      <c r="E909" s="11">
        <v>350</v>
      </c>
      <c r="F909" s="3"/>
      <c r="G909" s="3"/>
      <c r="H909" s="3"/>
    </row>
    <row r="910" spans="1:8">
      <c r="A910" s="185" t="s">
        <v>2165</v>
      </c>
      <c r="B910" s="166" t="s">
        <v>1661</v>
      </c>
      <c r="C910" s="16" t="s">
        <v>934</v>
      </c>
      <c r="D910" s="4"/>
      <c r="E910" s="11">
        <v>400</v>
      </c>
      <c r="F910" s="3"/>
      <c r="G910" s="3"/>
      <c r="H910" s="3"/>
    </row>
    <row r="911" spans="1:8">
      <c r="A911" s="185" t="s">
        <v>2162</v>
      </c>
      <c r="B911" s="166" t="s">
        <v>1661</v>
      </c>
      <c r="C911" s="16" t="s">
        <v>935</v>
      </c>
      <c r="D911" s="4"/>
      <c r="E911" s="11">
        <v>250</v>
      </c>
      <c r="F911" s="3"/>
      <c r="G911" s="3"/>
      <c r="H911" s="3"/>
    </row>
    <row r="912" spans="1:8">
      <c r="A912" s="185" t="s">
        <v>2163</v>
      </c>
      <c r="B912" s="166" t="s">
        <v>1661</v>
      </c>
      <c r="C912" s="16" t="s">
        <v>936</v>
      </c>
      <c r="D912" s="4"/>
      <c r="E912" s="11">
        <v>120</v>
      </c>
      <c r="F912" s="3"/>
      <c r="G912" s="3"/>
      <c r="H912" s="3"/>
    </row>
    <row r="913" spans="1:8">
      <c r="A913" s="185" t="s">
        <v>2166</v>
      </c>
      <c r="B913" s="166" t="s">
        <v>1661</v>
      </c>
      <c r="C913" s="16" t="s">
        <v>937</v>
      </c>
      <c r="D913" s="4"/>
      <c r="E913" s="11">
        <v>60</v>
      </c>
      <c r="F913" s="3"/>
      <c r="G913" s="3"/>
      <c r="H913" s="3"/>
    </row>
    <row r="914" spans="1:8">
      <c r="A914" s="185" t="s">
        <v>2167</v>
      </c>
      <c r="B914" s="166" t="s">
        <v>1661</v>
      </c>
      <c r="C914" s="16" t="s">
        <v>938</v>
      </c>
      <c r="D914" s="4"/>
      <c r="E914" s="11">
        <v>120</v>
      </c>
      <c r="F914" s="3"/>
      <c r="G914" s="3"/>
      <c r="H914" s="3"/>
    </row>
    <row r="915" spans="1:8">
      <c r="A915" s="185" t="s">
        <v>2168</v>
      </c>
      <c r="B915" s="166" t="s">
        <v>1661</v>
      </c>
      <c r="C915" s="16" t="s">
        <v>939</v>
      </c>
      <c r="D915" s="4"/>
      <c r="E915" s="11">
        <v>120</v>
      </c>
      <c r="F915" s="3"/>
      <c r="G915" s="3"/>
      <c r="H915" s="3"/>
    </row>
    <row r="916" spans="1:8">
      <c r="A916" s="185" t="s">
        <v>2169</v>
      </c>
      <c r="B916" s="166" t="s">
        <v>3322</v>
      </c>
      <c r="C916" s="16" t="s">
        <v>940</v>
      </c>
      <c r="D916" s="4"/>
      <c r="E916" s="11">
        <v>120</v>
      </c>
      <c r="F916" s="3"/>
      <c r="G916" s="3"/>
      <c r="H916" s="3"/>
    </row>
    <row r="917" spans="1:8">
      <c r="A917" s="185" t="s">
        <v>2170</v>
      </c>
      <c r="B917" s="166" t="s">
        <v>1661</v>
      </c>
      <c r="C917" s="16" t="s">
        <v>941</v>
      </c>
      <c r="D917" s="4"/>
      <c r="E917" s="11">
        <v>60</v>
      </c>
      <c r="F917" s="3"/>
      <c r="G917" s="3"/>
      <c r="H917" s="3"/>
    </row>
    <row r="918" spans="1:8">
      <c r="A918" s="185" t="s">
        <v>2171</v>
      </c>
      <c r="B918" s="166" t="s">
        <v>1661</v>
      </c>
      <c r="C918" s="16" t="s">
        <v>942</v>
      </c>
      <c r="D918" s="4"/>
      <c r="E918" s="11">
        <v>700</v>
      </c>
      <c r="F918" s="3"/>
      <c r="G918" s="3"/>
      <c r="H918" s="3"/>
    </row>
    <row r="919" spans="1:8">
      <c r="A919" s="185" t="s">
        <v>2172</v>
      </c>
      <c r="B919" s="166" t="s">
        <v>1661</v>
      </c>
      <c r="C919" s="16" t="s">
        <v>943</v>
      </c>
      <c r="D919" s="4"/>
      <c r="E919" s="11">
        <v>350</v>
      </c>
      <c r="F919" s="3"/>
      <c r="G919" s="3"/>
      <c r="H919" s="3"/>
    </row>
    <row r="920" spans="1:8">
      <c r="A920" s="185" t="s">
        <v>2173</v>
      </c>
      <c r="B920" s="166" t="s">
        <v>1661</v>
      </c>
      <c r="C920" s="16" t="s">
        <v>944</v>
      </c>
      <c r="D920" s="4"/>
      <c r="E920" s="11">
        <v>4150</v>
      </c>
      <c r="F920" s="3"/>
      <c r="G920" s="3"/>
      <c r="H920" s="3"/>
    </row>
    <row r="921" spans="1:8">
      <c r="A921" s="185" t="s">
        <v>2174</v>
      </c>
      <c r="B921" s="166" t="s">
        <v>1661</v>
      </c>
      <c r="C921" s="16" t="s">
        <v>945</v>
      </c>
      <c r="D921" s="4"/>
      <c r="E921" s="11">
        <v>2450</v>
      </c>
      <c r="F921" s="3"/>
      <c r="G921" s="3"/>
      <c r="H921" s="3"/>
    </row>
    <row r="922" spans="1:8">
      <c r="A922" s="185" t="s">
        <v>2175</v>
      </c>
      <c r="B922" s="166" t="s">
        <v>3460</v>
      </c>
      <c r="C922" s="16" t="s">
        <v>946</v>
      </c>
      <c r="D922" s="4"/>
      <c r="E922" s="11">
        <v>1700</v>
      </c>
      <c r="F922" s="3"/>
      <c r="G922" s="3"/>
      <c r="H922" s="3"/>
    </row>
    <row r="923" spans="1:8">
      <c r="A923" s="185" t="s">
        <v>2176</v>
      </c>
      <c r="B923" s="166" t="s">
        <v>3460</v>
      </c>
      <c r="C923" s="16" t="s">
        <v>947</v>
      </c>
      <c r="D923" s="4"/>
      <c r="E923" s="11">
        <v>350</v>
      </c>
      <c r="F923" s="3"/>
      <c r="G923" s="3"/>
      <c r="H923" s="3"/>
    </row>
    <row r="924" spans="1:8">
      <c r="A924" s="185" t="s">
        <v>2177</v>
      </c>
      <c r="B924" s="166" t="s">
        <v>1661</v>
      </c>
      <c r="C924" s="16" t="s">
        <v>948</v>
      </c>
      <c r="D924" s="4"/>
      <c r="E924" s="11">
        <v>170</v>
      </c>
      <c r="F924" s="3"/>
      <c r="G924" s="3"/>
      <c r="H924" s="3"/>
    </row>
    <row r="925" spans="1:8">
      <c r="A925" s="185" t="s">
        <v>2178</v>
      </c>
      <c r="B925" s="166" t="s">
        <v>1661</v>
      </c>
      <c r="C925" s="16" t="s">
        <v>949</v>
      </c>
      <c r="D925" s="4"/>
      <c r="E925" s="11">
        <v>120</v>
      </c>
      <c r="F925" s="3"/>
      <c r="G925" s="3"/>
      <c r="H925" s="3"/>
    </row>
    <row r="926" spans="1:8">
      <c r="A926" s="185" t="s">
        <v>2179</v>
      </c>
      <c r="B926" s="166" t="s">
        <v>1661</v>
      </c>
      <c r="C926" s="16" t="s">
        <v>950</v>
      </c>
      <c r="D926" s="4"/>
      <c r="E926" s="11">
        <v>120</v>
      </c>
      <c r="F926" s="3"/>
      <c r="G926" s="3"/>
      <c r="H926" s="3"/>
    </row>
    <row r="927" spans="1:8">
      <c r="A927" s="185" t="s">
        <v>2180</v>
      </c>
      <c r="B927" s="166" t="s">
        <v>1661</v>
      </c>
      <c r="C927" s="16" t="s">
        <v>951</v>
      </c>
      <c r="D927" s="4"/>
      <c r="E927" s="11">
        <v>60</v>
      </c>
      <c r="F927" s="3"/>
      <c r="G927" s="3"/>
      <c r="H927" s="3"/>
    </row>
    <row r="928" spans="1:8">
      <c r="A928" s="185" t="s">
        <v>2181</v>
      </c>
      <c r="B928" s="166" t="s">
        <v>1661</v>
      </c>
      <c r="C928" s="16" t="s">
        <v>952</v>
      </c>
      <c r="D928" s="4"/>
      <c r="E928" s="11">
        <v>60</v>
      </c>
      <c r="F928" s="3"/>
      <c r="G928" s="3"/>
      <c r="H928" s="3"/>
    </row>
    <row r="929" spans="1:8">
      <c r="A929" s="185" t="s">
        <v>2182</v>
      </c>
      <c r="B929" s="166" t="s">
        <v>3460</v>
      </c>
      <c r="C929" s="16" t="s">
        <v>953</v>
      </c>
      <c r="D929" s="4"/>
      <c r="E929" s="11">
        <v>350</v>
      </c>
      <c r="F929" s="3"/>
      <c r="G929" s="3"/>
      <c r="H929" s="3"/>
    </row>
    <row r="930" spans="1:8">
      <c r="A930" s="185" t="s">
        <v>2183</v>
      </c>
      <c r="B930" s="166" t="s">
        <v>3460</v>
      </c>
      <c r="C930" s="16" t="s">
        <v>954</v>
      </c>
      <c r="D930" s="4"/>
      <c r="E930" s="11">
        <v>350</v>
      </c>
      <c r="F930" s="3"/>
      <c r="G930" s="3"/>
      <c r="H930" s="3"/>
    </row>
    <row r="931" spans="1:8">
      <c r="A931" s="185" t="s">
        <v>2184</v>
      </c>
      <c r="B931" s="166" t="s">
        <v>1661</v>
      </c>
      <c r="C931" s="16" t="s">
        <v>955</v>
      </c>
      <c r="D931" s="4"/>
      <c r="E931" s="11">
        <v>120</v>
      </c>
      <c r="F931" s="3"/>
      <c r="G931" s="3"/>
      <c r="H931" s="3"/>
    </row>
    <row r="932" spans="1:8">
      <c r="A932" s="185" t="s">
        <v>2185</v>
      </c>
      <c r="B932" s="166" t="s">
        <v>1661</v>
      </c>
      <c r="C932" s="16" t="s">
        <v>956</v>
      </c>
      <c r="D932" s="4"/>
      <c r="E932" s="11">
        <v>120</v>
      </c>
      <c r="F932" s="3"/>
      <c r="G932" s="3"/>
      <c r="H932" s="3"/>
    </row>
    <row r="933" spans="1:8">
      <c r="A933" s="185" t="s">
        <v>2186</v>
      </c>
      <c r="B933" s="166"/>
      <c r="C933" s="16" t="s">
        <v>957</v>
      </c>
      <c r="D933" s="4"/>
      <c r="E933" s="11">
        <v>1150</v>
      </c>
      <c r="F933" s="3"/>
      <c r="G933" s="3"/>
      <c r="H933" s="3"/>
    </row>
    <row r="934" spans="1:8">
      <c r="A934" s="185" t="s">
        <v>2187</v>
      </c>
      <c r="B934" s="166" t="s">
        <v>1661</v>
      </c>
      <c r="C934" s="16" t="s">
        <v>958</v>
      </c>
      <c r="D934" s="4"/>
      <c r="E934" s="11">
        <v>700</v>
      </c>
      <c r="F934" s="3"/>
      <c r="G934" s="3"/>
      <c r="H934" s="3"/>
    </row>
    <row r="935" spans="1:8">
      <c r="A935" s="185" t="s">
        <v>2822</v>
      </c>
      <c r="B935" s="166"/>
      <c r="C935" s="16" t="s">
        <v>959</v>
      </c>
      <c r="D935" s="4"/>
      <c r="E935" s="11">
        <v>350</v>
      </c>
      <c r="F935" s="3"/>
      <c r="G935" s="3"/>
      <c r="H935" s="3"/>
    </row>
    <row r="936" spans="1:8">
      <c r="A936" s="185" t="s">
        <v>2823</v>
      </c>
      <c r="B936" s="166" t="s">
        <v>1661</v>
      </c>
      <c r="C936" s="16" t="s">
        <v>960</v>
      </c>
      <c r="D936" s="4"/>
      <c r="E936" s="11">
        <v>250</v>
      </c>
      <c r="F936" s="3"/>
      <c r="G936" s="3"/>
      <c r="H936" s="3"/>
    </row>
    <row r="937" spans="1:8">
      <c r="A937" s="189" t="s">
        <v>2188</v>
      </c>
      <c r="B937" s="59"/>
      <c r="C937" s="168" t="s">
        <v>962</v>
      </c>
      <c r="D937" s="168"/>
      <c r="E937" s="11"/>
      <c r="F937" s="3"/>
      <c r="G937" s="3"/>
      <c r="H937" s="3"/>
    </row>
    <row r="938" spans="1:8" ht="31.2">
      <c r="A938" s="185" t="s">
        <v>2189</v>
      </c>
      <c r="B938" s="166" t="s">
        <v>1660</v>
      </c>
      <c r="C938" s="16" t="s">
        <v>963</v>
      </c>
      <c r="D938" s="4"/>
      <c r="E938" s="11">
        <v>19000</v>
      </c>
      <c r="F938" s="3"/>
      <c r="G938" s="3"/>
      <c r="H938" s="3"/>
    </row>
    <row r="939" spans="1:8" ht="31.2">
      <c r="A939" s="185" t="s">
        <v>2190</v>
      </c>
      <c r="B939" s="166" t="s">
        <v>1660</v>
      </c>
      <c r="C939" s="16" t="s">
        <v>964</v>
      </c>
      <c r="D939" s="4"/>
      <c r="E939" s="11">
        <v>26300</v>
      </c>
      <c r="F939" s="3"/>
      <c r="G939" s="3"/>
      <c r="H939" s="3"/>
    </row>
    <row r="940" spans="1:8" ht="31.2">
      <c r="A940" s="185" t="s">
        <v>2191</v>
      </c>
      <c r="B940" s="166" t="s">
        <v>1660</v>
      </c>
      <c r="C940" s="16" t="s">
        <v>965</v>
      </c>
      <c r="D940" s="4"/>
      <c r="E940" s="11">
        <v>31600</v>
      </c>
      <c r="F940" s="3"/>
      <c r="G940" s="3"/>
      <c r="H940" s="3"/>
    </row>
    <row r="941" spans="1:8" s="10" customFormat="1">
      <c r="A941" s="186" t="s">
        <v>682</v>
      </c>
      <c r="B941" s="59"/>
      <c r="C941" s="62" t="s">
        <v>967</v>
      </c>
      <c r="D941" s="62"/>
      <c r="E941" s="23"/>
    </row>
    <row r="942" spans="1:8">
      <c r="A942" s="189" t="s">
        <v>702</v>
      </c>
      <c r="B942" s="59"/>
      <c r="C942" s="20" t="s">
        <v>969</v>
      </c>
      <c r="D942" s="168"/>
      <c r="E942" s="11"/>
      <c r="F942" s="3"/>
      <c r="G942" s="3"/>
      <c r="H942" s="3"/>
    </row>
    <row r="943" spans="1:8">
      <c r="A943" s="185" t="s">
        <v>2192</v>
      </c>
      <c r="B943" s="119" t="s">
        <v>3354</v>
      </c>
      <c r="C943" s="16" t="s">
        <v>970</v>
      </c>
      <c r="D943" s="4"/>
      <c r="E943" s="11"/>
      <c r="F943" s="3"/>
      <c r="G943" s="3"/>
      <c r="H943" s="3"/>
    </row>
    <row r="944" spans="1:8">
      <c r="A944" s="185" t="s">
        <v>2193</v>
      </c>
      <c r="B944" s="119" t="s">
        <v>3355</v>
      </c>
      <c r="C944" s="16" t="s">
        <v>971</v>
      </c>
      <c r="D944" s="4"/>
      <c r="E944" s="11">
        <v>1600</v>
      </c>
      <c r="F944" s="3"/>
      <c r="G944" s="3"/>
      <c r="H944" s="3"/>
    </row>
    <row r="945" spans="1:8">
      <c r="A945" s="185" t="s">
        <v>2194</v>
      </c>
      <c r="B945" s="119" t="s">
        <v>3356</v>
      </c>
      <c r="C945" s="16" t="s">
        <v>972</v>
      </c>
      <c r="D945" s="4"/>
      <c r="E945" s="11">
        <v>2100</v>
      </c>
      <c r="F945" s="3"/>
      <c r="G945" s="3"/>
      <c r="H945" s="3"/>
    </row>
    <row r="946" spans="1:8">
      <c r="A946" s="185" t="s">
        <v>2195</v>
      </c>
      <c r="B946" s="166"/>
      <c r="C946" s="16" t="s">
        <v>973</v>
      </c>
      <c r="D946" s="4"/>
      <c r="E946" s="11"/>
      <c r="F946" s="3"/>
      <c r="G946" s="3"/>
      <c r="H946" s="3"/>
    </row>
    <row r="947" spans="1:8">
      <c r="A947" s="185" t="s">
        <v>2196</v>
      </c>
      <c r="B947" s="166"/>
      <c r="C947" s="16" t="s">
        <v>974</v>
      </c>
      <c r="D947" s="4"/>
      <c r="E947" s="11">
        <v>420</v>
      </c>
      <c r="F947" s="3"/>
      <c r="G947" s="3"/>
      <c r="H947" s="3"/>
    </row>
    <row r="948" spans="1:8">
      <c r="A948" s="185" t="s">
        <v>2197</v>
      </c>
      <c r="B948" s="166"/>
      <c r="C948" s="16" t="s">
        <v>975</v>
      </c>
      <c r="D948" s="4"/>
      <c r="E948" s="11">
        <v>560</v>
      </c>
      <c r="F948" s="3"/>
      <c r="G948" s="3"/>
      <c r="H948" s="3"/>
    </row>
    <row r="949" spans="1:8">
      <c r="A949" s="185" t="s">
        <v>2198</v>
      </c>
      <c r="B949" s="166"/>
      <c r="C949" s="16" t="s">
        <v>976</v>
      </c>
      <c r="D949" s="4"/>
      <c r="E949" s="11">
        <v>980</v>
      </c>
      <c r="F949" s="3"/>
      <c r="G949" s="3"/>
      <c r="H949" s="3"/>
    </row>
    <row r="950" spans="1:8">
      <c r="A950" s="185" t="s">
        <v>2199</v>
      </c>
      <c r="B950" s="166"/>
      <c r="C950" s="16" t="s">
        <v>977</v>
      </c>
      <c r="D950" s="4"/>
      <c r="E950" s="11">
        <v>350</v>
      </c>
      <c r="F950" s="3"/>
      <c r="G950" s="3"/>
      <c r="H950" s="3"/>
    </row>
    <row r="951" spans="1:8">
      <c r="A951" s="185" t="s">
        <v>2200</v>
      </c>
      <c r="B951" s="166"/>
      <c r="C951" s="16" t="s">
        <v>978</v>
      </c>
      <c r="D951" s="4"/>
      <c r="E951" s="11">
        <v>800</v>
      </c>
      <c r="F951" s="3"/>
      <c r="G951" s="3"/>
      <c r="H951" s="3"/>
    </row>
    <row r="952" spans="1:8">
      <c r="A952" s="189" t="s">
        <v>705</v>
      </c>
      <c r="B952" s="59"/>
      <c r="C952" s="20" t="s">
        <v>980</v>
      </c>
      <c r="D952" s="168"/>
      <c r="E952" s="11"/>
      <c r="F952" s="3"/>
      <c r="G952" s="3"/>
      <c r="H952" s="3"/>
    </row>
    <row r="953" spans="1:8">
      <c r="A953" s="185" t="s">
        <v>2201</v>
      </c>
      <c r="B953" s="166"/>
      <c r="C953" s="16" t="s">
        <v>981</v>
      </c>
      <c r="D953" s="4"/>
      <c r="E953" s="11">
        <v>4500</v>
      </c>
      <c r="F953" s="3"/>
      <c r="G953" s="3"/>
      <c r="H953" s="3"/>
    </row>
    <row r="954" spans="1:8">
      <c r="A954" s="185" t="s">
        <v>2202</v>
      </c>
      <c r="B954" s="166"/>
      <c r="C954" s="16" t="s">
        <v>982</v>
      </c>
      <c r="D954" s="4"/>
      <c r="E954" s="11">
        <v>4900</v>
      </c>
      <c r="F954" s="3"/>
      <c r="G954" s="3"/>
      <c r="H954" s="3"/>
    </row>
    <row r="955" spans="1:8">
      <c r="A955" s="185" t="s">
        <v>2203</v>
      </c>
      <c r="B955" s="166"/>
      <c r="C955" s="16" t="s">
        <v>983</v>
      </c>
      <c r="D955" s="4"/>
      <c r="E955" s="11">
        <v>1050</v>
      </c>
      <c r="F955" s="3"/>
      <c r="G955" s="3"/>
      <c r="H955" s="3"/>
    </row>
    <row r="956" spans="1:8">
      <c r="A956" s="185" t="s">
        <v>2204</v>
      </c>
      <c r="B956" s="166"/>
      <c r="C956" s="16" t="s">
        <v>984</v>
      </c>
      <c r="D956" s="4"/>
      <c r="E956" s="11">
        <v>1400</v>
      </c>
      <c r="F956" s="3"/>
      <c r="G956" s="3"/>
      <c r="H956" s="3"/>
    </row>
    <row r="957" spans="1:8">
      <c r="A957" s="185" t="s">
        <v>2205</v>
      </c>
      <c r="B957" s="166"/>
      <c r="C957" s="16" t="s">
        <v>985</v>
      </c>
      <c r="D957" s="4"/>
      <c r="E957" s="11">
        <v>700</v>
      </c>
      <c r="F957" s="3"/>
      <c r="G957" s="3"/>
      <c r="H957" s="3"/>
    </row>
    <row r="958" spans="1:8">
      <c r="A958" s="185" t="s">
        <v>2206</v>
      </c>
      <c r="B958" s="166"/>
      <c r="C958" s="16" t="s">
        <v>986</v>
      </c>
      <c r="D958" s="4"/>
      <c r="E958" s="11">
        <v>630</v>
      </c>
      <c r="F958" s="3"/>
      <c r="G958" s="3"/>
      <c r="H958" s="3"/>
    </row>
    <row r="959" spans="1:8">
      <c r="A959" s="185" t="s">
        <v>2207</v>
      </c>
      <c r="B959" s="166"/>
      <c r="C959" s="16" t="s">
        <v>987</v>
      </c>
      <c r="D959" s="4"/>
      <c r="E959" s="11">
        <v>560</v>
      </c>
      <c r="F959" s="3"/>
      <c r="G959" s="3"/>
      <c r="H959" s="3"/>
    </row>
    <row r="960" spans="1:8">
      <c r="A960" s="185" t="s">
        <v>2208</v>
      </c>
      <c r="B960" s="166"/>
      <c r="C960" s="16" t="s">
        <v>988</v>
      </c>
      <c r="D960" s="4"/>
      <c r="E960" s="11">
        <v>350</v>
      </c>
      <c r="F960" s="3"/>
      <c r="G960" s="3"/>
      <c r="H960" s="3"/>
    </row>
    <row r="961" spans="1:8">
      <c r="A961" s="185" t="s">
        <v>2209</v>
      </c>
      <c r="B961" s="166"/>
      <c r="C961" s="16" t="s">
        <v>989</v>
      </c>
      <c r="D961" s="4"/>
      <c r="E961" s="11">
        <v>630</v>
      </c>
      <c r="F961" s="3"/>
      <c r="G961" s="3"/>
      <c r="H961" s="3"/>
    </row>
    <row r="962" spans="1:8">
      <c r="A962" s="185" t="s">
        <v>2210</v>
      </c>
      <c r="B962" s="166"/>
      <c r="C962" s="16" t="s">
        <v>990</v>
      </c>
      <c r="D962" s="4"/>
      <c r="E962" s="11">
        <v>350</v>
      </c>
      <c r="F962" s="3"/>
      <c r="G962" s="3"/>
      <c r="H962" s="3"/>
    </row>
    <row r="963" spans="1:8" ht="31.2">
      <c r="A963" s="185" t="s">
        <v>2211</v>
      </c>
      <c r="B963" s="166"/>
      <c r="C963" s="16" t="s">
        <v>991</v>
      </c>
      <c r="D963" s="4"/>
      <c r="E963" s="11">
        <v>350</v>
      </c>
      <c r="F963" s="3"/>
      <c r="G963" s="3"/>
      <c r="H963" s="3"/>
    </row>
    <row r="964" spans="1:8">
      <c r="A964" s="185" t="s">
        <v>2212</v>
      </c>
      <c r="B964" s="166"/>
      <c r="C964" s="16" t="s">
        <v>992</v>
      </c>
      <c r="D964" s="4"/>
      <c r="E964" s="11">
        <v>490</v>
      </c>
      <c r="F964" s="3"/>
      <c r="G964" s="3"/>
      <c r="H964" s="3"/>
    </row>
    <row r="965" spans="1:8">
      <c r="A965" s="189" t="s">
        <v>707</v>
      </c>
      <c r="B965" s="59"/>
      <c r="C965" s="225" t="s">
        <v>994</v>
      </c>
      <c r="D965" s="226"/>
      <c r="E965" s="74"/>
      <c r="F965" s="3"/>
      <c r="G965" s="3"/>
      <c r="H965" s="3"/>
    </row>
    <row r="966" spans="1:8">
      <c r="A966" s="185" t="s">
        <v>2213</v>
      </c>
      <c r="B966" s="166"/>
      <c r="C966" s="16" t="s">
        <v>995</v>
      </c>
      <c r="D966" s="4"/>
      <c r="E966" s="11">
        <v>1200</v>
      </c>
      <c r="F966" s="3"/>
      <c r="G966" s="3"/>
      <c r="H966" s="3"/>
    </row>
    <row r="967" spans="1:8" ht="31.2">
      <c r="A967" s="185" t="s">
        <v>2214</v>
      </c>
      <c r="B967" s="166"/>
      <c r="C967" s="16" t="s">
        <v>996</v>
      </c>
      <c r="D967" s="4"/>
      <c r="E967" s="11">
        <v>1150</v>
      </c>
      <c r="F967" s="3"/>
      <c r="G967" s="3"/>
      <c r="H967" s="3"/>
    </row>
    <row r="968" spans="1:8" ht="31.2">
      <c r="A968" s="185" t="s">
        <v>2215</v>
      </c>
      <c r="B968" s="166"/>
      <c r="C968" s="16" t="s">
        <v>997</v>
      </c>
      <c r="D968" s="4"/>
      <c r="E968" s="11">
        <v>2100</v>
      </c>
      <c r="F968" s="3"/>
      <c r="G968" s="3"/>
      <c r="H968" s="3"/>
    </row>
    <row r="969" spans="1:8">
      <c r="A969" s="185" t="s">
        <v>2216</v>
      </c>
      <c r="B969" s="166"/>
      <c r="C969" s="16" t="s">
        <v>998</v>
      </c>
      <c r="D969" s="4"/>
      <c r="E969" s="11">
        <v>1300</v>
      </c>
      <c r="F969" s="3"/>
      <c r="G969" s="3"/>
      <c r="H969" s="3"/>
    </row>
    <row r="970" spans="1:8">
      <c r="A970" s="185" t="s">
        <v>2217</v>
      </c>
      <c r="B970" s="166"/>
      <c r="C970" s="16" t="s">
        <v>999</v>
      </c>
      <c r="D970" s="4"/>
      <c r="E970" s="11">
        <v>5200</v>
      </c>
      <c r="F970" s="3"/>
      <c r="G970" s="3"/>
      <c r="H970" s="3"/>
    </row>
    <row r="971" spans="1:8">
      <c r="A971" s="185" t="s">
        <v>2218</v>
      </c>
      <c r="B971" s="166"/>
      <c r="C971" s="16" t="s">
        <v>1000</v>
      </c>
      <c r="D971" s="4"/>
      <c r="E971" s="11">
        <v>2400</v>
      </c>
      <c r="F971" s="3"/>
      <c r="G971" s="3"/>
      <c r="H971" s="3"/>
    </row>
    <row r="972" spans="1:8" ht="31.2">
      <c r="A972" s="185" t="s">
        <v>2219</v>
      </c>
      <c r="B972" s="166"/>
      <c r="C972" s="16" t="s">
        <v>1001</v>
      </c>
      <c r="D972" s="4"/>
      <c r="E972" s="11">
        <v>3100</v>
      </c>
      <c r="F972" s="3"/>
      <c r="G972" s="3"/>
      <c r="H972" s="3"/>
    </row>
    <row r="973" spans="1:8" ht="31.2">
      <c r="A973" s="185" t="s">
        <v>2220</v>
      </c>
      <c r="B973" s="166"/>
      <c r="C973" s="16" t="s">
        <v>1002</v>
      </c>
      <c r="D973" s="4"/>
      <c r="E973" s="11">
        <v>2400</v>
      </c>
      <c r="F973" s="3"/>
      <c r="G973" s="3"/>
      <c r="H973" s="3"/>
    </row>
    <row r="974" spans="1:8">
      <c r="A974" s="185" t="s">
        <v>2221</v>
      </c>
      <c r="B974" s="166"/>
      <c r="C974" s="16" t="s">
        <v>1003</v>
      </c>
      <c r="D974" s="4"/>
      <c r="E974" s="11">
        <v>1200</v>
      </c>
      <c r="F974" s="3"/>
      <c r="G974" s="3"/>
      <c r="H974" s="3"/>
    </row>
    <row r="975" spans="1:8">
      <c r="A975" s="185" t="s">
        <v>2222</v>
      </c>
      <c r="B975" s="166"/>
      <c r="C975" s="16" t="s">
        <v>1004</v>
      </c>
      <c r="D975" s="4"/>
      <c r="E975" s="11">
        <v>350</v>
      </c>
      <c r="F975" s="3"/>
      <c r="G975" s="3"/>
      <c r="H975" s="3"/>
    </row>
    <row r="976" spans="1:8" ht="31.2">
      <c r="A976" s="185" t="s">
        <v>2223</v>
      </c>
      <c r="B976" s="166"/>
      <c r="C976" s="16" t="s">
        <v>1005</v>
      </c>
      <c r="D976" s="4"/>
      <c r="E976" s="11">
        <v>1900</v>
      </c>
      <c r="F976" s="3"/>
      <c r="G976" s="3"/>
      <c r="H976" s="3"/>
    </row>
    <row r="977" spans="1:8" ht="31.2">
      <c r="A977" s="185" t="s">
        <v>2224</v>
      </c>
      <c r="B977" s="166"/>
      <c r="C977" s="16" t="s">
        <v>1006</v>
      </c>
      <c r="D977" s="4"/>
      <c r="E977" s="11">
        <v>2500</v>
      </c>
      <c r="F977" s="3"/>
      <c r="G977" s="3"/>
      <c r="H977" s="3"/>
    </row>
    <row r="978" spans="1:8">
      <c r="A978" s="185" t="s">
        <v>2225</v>
      </c>
      <c r="B978" s="166"/>
      <c r="C978" s="16" t="s">
        <v>1007</v>
      </c>
      <c r="D978" s="4"/>
      <c r="E978" s="11">
        <v>320</v>
      </c>
      <c r="F978" s="3"/>
      <c r="G978" s="3"/>
      <c r="H978" s="3"/>
    </row>
    <row r="979" spans="1:8">
      <c r="A979" s="185" t="s">
        <v>2226</v>
      </c>
      <c r="B979" s="166"/>
      <c r="C979" s="16" t="s">
        <v>1008</v>
      </c>
      <c r="D979" s="4"/>
      <c r="E979" s="11">
        <v>1400</v>
      </c>
      <c r="F979" s="3"/>
      <c r="G979" s="3"/>
      <c r="H979" s="3"/>
    </row>
    <row r="980" spans="1:8" ht="16.2" thickBot="1">
      <c r="A980" s="189" t="s">
        <v>709</v>
      </c>
      <c r="B980" s="59"/>
      <c r="C980" s="16" t="s">
        <v>1010</v>
      </c>
      <c r="D980" s="4"/>
      <c r="E980" s="11"/>
      <c r="F980" s="3"/>
      <c r="G980" s="3"/>
      <c r="H980" s="3"/>
    </row>
    <row r="981" spans="1:8" ht="16.2" thickBot="1">
      <c r="A981" s="185" t="s">
        <v>2227</v>
      </c>
      <c r="B981" s="123" t="s">
        <v>1660</v>
      </c>
      <c r="C981" s="16" t="s">
        <v>839</v>
      </c>
      <c r="D981" s="4"/>
      <c r="E981" s="11">
        <v>300</v>
      </c>
      <c r="F981" s="3"/>
      <c r="G981" s="3"/>
      <c r="H981" s="3"/>
    </row>
    <row r="982" spans="1:8" ht="31.8" thickBot="1">
      <c r="A982" s="185" t="s">
        <v>2228</v>
      </c>
      <c r="B982" s="123" t="s">
        <v>3357</v>
      </c>
      <c r="C982" s="16" t="s">
        <v>1011</v>
      </c>
      <c r="D982" s="4"/>
      <c r="E982" s="11">
        <v>400</v>
      </c>
      <c r="F982" s="3"/>
      <c r="G982" s="3"/>
      <c r="H982" s="3"/>
    </row>
    <row r="983" spans="1:8">
      <c r="A983" s="185" t="s">
        <v>2229</v>
      </c>
      <c r="B983" s="98" t="s">
        <v>3358</v>
      </c>
      <c r="C983" s="16" t="s">
        <v>1012</v>
      </c>
      <c r="D983" s="4"/>
      <c r="E983" s="11">
        <v>350</v>
      </c>
      <c r="F983" s="3"/>
      <c r="G983" s="3"/>
      <c r="H983" s="3"/>
    </row>
    <row r="984" spans="1:8">
      <c r="A984" s="185" t="s">
        <v>2230</v>
      </c>
      <c r="B984" s="119" t="s">
        <v>3345</v>
      </c>
      <c r="C984" s="16" t="s">
        <v>1013</v>
      </c>
      <c r="D984" s="4"/>
      <c r="E984" s="11">
        <v>350</v>
      </c>
      <c r="F984" s="3"/>
      <c r="G984" s="3"/>
      <c r="H984" s="3"/>
    </row>
    <row r="985" spans="1:8">
      <c r="A985" s="185" t="s">
        <v>2231</v>
      </c>
      <c r="B985" s="119" t="s">
        <v>3345</v>
      </c>
      <c r="C985" s="16" t="s">
        <v>1014</v>
      </c>
      <c r="D985" s="4"/>
      <c r="E985" s="11">
        <v>770</v>
      </c>
      <c r="F985" s="3"/>
      <c r="G985" s="3"/>
      <c r="H985" s="3"/>
    </row>
    <row r="986" spans="1:8">
      <c r="A986" s="185" t="s">
        <v>2232</v>
      </c>
      <c r="B986" s="119" t="s">
        <v>3345</v>
      </c>
      <c r="C986" s="16" t="s">
        <v>1015</v>
      </c>
      <c r="D986" s="4"/>
      <c r="E986" s="11">
        <v>70</v>
      </c>
      <c r="F986" s="3"/>
      <c r="G986" s="3"/>
      <c r="H986" s="3"/>
    </row>
    <row r="987" spans="1:8">
      <c r="A987" s="185" t="s">
        <v>2233</v>
      </c>
      <c r="B987" s="166"/>
      <c r="C987" s="16" t="s">
        <v>1016</v>
      </c>
      <c r="D987" s="4"/>
      <c r="E987" s="11"/>
      <c r="F987" s="3"/>
      <c r="G987" s="3"/>
      <c r="H987" s="3"/>
    </row>
    <row r="988" spans="1:8">
      <c r="A988" s="185" t="s">
        <v>2234</v>
      </c>
      <c r="B988" s="166"/>
      <c r="C988" s="16" t="s">
        <v>1017</v>
      </c>
      <c r="D988" s="4"/>
      <c r="E988" s="11">
        <v>300</v>
      </c>
      <c r="F988" s="3"/>
      <c r="G988" s="3"/>
      <c r="H988" s="3"/>
    </row>
    <row r="989" spans="1:8">
      <c r="A989" s="185" t="s">
        <v>2235</v>
      </c>
      <c r="B989" s="166"/>
      <c r="C989" s="16" t="s">
        <v>1018</v>
      </c>
      <c r="D989" s="4"/>
      <c r="E989" s="11">
        <v>350</v>
      </c>
      <c r="F989" s="3"/>
      <c r="G989" s="3"/>
      <c r="H989" s="3"/>
    </row>
    <row r="990" spans="1:8">
      <c r="A990" s="185" t="s">
        <v>2236</v>
      </c>
      <c r="B990" s="166"/>
      <c r="C990" s="16" t="s">
        <v>1019</v>
      </c>
      <c r="D990" s="4"/>
      <c r="E990" s="11">
        <v>490</v>
      </c>
      <c r="F990" s="3"/>
      <c r="G990" s="3"/>
      <c r="H990" s="3"/>
    </row>
    <row r="991" spans="1:8">
      <c r="A991" s="185" t="s">
        <v>2237</v>
      </c>
      <c r="B991" s="166"/>
      <c r="C991" s="16" t="s">
        <v>1020</v>
      </c>
      <c r="D991" s="4"/>
      <c r="E991" s="11"/>
      <c r="F991" s="3"/>
      <c r="G991" s="3"/>
      <c r="H991" s="3"/>
    </row>
    <row r="992" spans="1:8">
      <c r="A992" s="185" t="s">
        <v>2238</v>
      </c>
      <c r="B992" s="166"/>
      <c r="C992" s="16" t="s">
        <v>1742</v>
      </c>
      <c r="D992" s="4"/>
      <c r="E992" s="11">
        <v>220</v>
      </c>
      <c r="F992" s="3"/>
      <c r="G992" s="3"/>
      <c r="H992" s="3"/>
    </row>
    <row r="993" spans="1:8">
      <c r="A993" s="185" t="s">
        <v>2239</v>
      </c>
      <c r="B993" s="166"/>
      <c r="C993" s="16" t="s">
        <v>1021</v>
      </c>
      <c r="D993" s="4"/>
      <c r="E993" s="11">
        <v>350</v>
      </c>
      <c r="F993" s="3"/>
      <c r="G993" s="3"/>
      <c r="H993" s="3"/>
    </row>
    <row r="994" spans="1:8">
      <c r="A994" s="185" t="s">
        <v>2240</v>
      </c>
      <c r="B994" s="166"/>
      <c r="C994" s="16" t="s">
        <v>1022</v>
      </c>
      <c r="D994" s="4"/>
      <c r="E994" s="11">
        <v>300</v>
      </c>
      <c r="F994" s="3"/>
      <c r="G994" s="3"/>
      <c r="H994" s="3"/>
    </row>
    <row r="995" spans="1:8">
      <c r="A995" s="185" t="s">
        <v>2241</v>
      </c>
      <c r="B995" s="166"/>
      <c r="C995" s="16" t="s">
        <v>1023</v>
      </c>
      <c r="D995" s="4"/>
      <c r="E995" s="11">
        <v>980</v>
      </c>
      <c r="F995" s="3"/>
      <c r="G995" s="3"/>
      <c r="H995" s="3"/>
    </row>
    <row r="996" spans="1:8">
      <c r="A996" s="185" t="s">
        <v>2242</v>
      </c>
      <c r="B996" s="166"/>
      <c r="C996" s="16" t="s">
        <v>1024</v>
      </c>
      <c r="D996" s="4"/>
      <c r="E996" s="11">
        <v>1400</v>
      </c>
      <c r="F996" s="3"/>
      <c r="G996" s="3"/>
      <c r="H996" s="3"/>
    </row>
    <row r="997" spans="1:8">
      <c r="A997" s="185" t="s">
        <v>2243</v>
      </c>
      <c r="B997" s="166"/>
      <c r="C997" s="16" t="s">
        <v>1025</v>
      </c>
      <c r="D997" s="4"/>
      <c r="E997" s="11">
        <v>980</v>
      </c>
      <c r="F997" s="3"/>
      <c r="G997" s="3"/>
      <c r="H997" s="3"/>
    </row>
    <row r="998" spans="1:8" ht="31.2">
      <c r="A998" s="185" t="s">
        <v>2244</v>
      </c>
      <c r="B998" s="166"/>
      <c r="C998" s="65" t="s">
        <v>1026</v>
      </c>
      <c r="D998" s="4"/>
      <c r="E998" s="11">
        <v>1500</v>
      </c>
      <c r="F998" s="3"/>
      <c r="G998" s="3"/>
      <c r="H998" s="3"/>
    </row>
    <row r="999" spans="1:8">
      <c r="A999" s="185" t="s">
        <v>2245</v>
      </c>
      <c r="B999" s="166"/>
      <c r="C999" s="16" t="s">
        <v>1027</v>
      </c>
      <c r="D999" s="4"/>
      <c r="E999" s="11">
        <v>490</v>
      </c>
      <c r="F999" s="3"/>
      <c r="G999" s="3"/>
      <c r="H999" s="3"/>
    </row>
    <row r="1000" spans="1:8">
      <c r="A1000" s="185" t="s">
        <v>2246</v>
      </c>
      <c r="B1000" s="166"/>
      <c r="C1000" s="16" t="s">
        <v>1028</v>
      </c>
      <c r="D1000" s="4"/>
      <c r="E1000" s="11">
        <v>350</v>
      </c>
      <c r="F1000" s="3"/>
      <c r="G1000" s="3"/>
      <c r="H1000" s="3"/>
    </row>
    <row r="1001" spans="1:8">
      <c r="A1001" s="185" t="s">
        <v>2247</v>
      </c>
      <c r="B1001" s="166"/>
      <c r="C1001" s="16" t="s">
        <v>1029</v>
      </c>
      <c r="D1001" s="4"/>
      <c r="E1001" s="11">
        <v>420</v>
      </c>
      <c r="F1001" s="3"/>
      <c r="G1001" s="3"/>
      <c r="H1001" s="3"/>
    </row>
    <row r="1002" spans="1:8">
      <c r="A1002" s="185" t="s">
        <v>2248</v>
      </c>
      <c r="B1002" s="166"/>
      <c r="C1002" s="16" t="s">
        <v>1030</v>
      </c>
      <c r="D1002" s="4"/>
      <c r="E1002" s="11">
        <v>390</v>
      </c>
      <c r="F1002" s="3"/>
      <c r="G1002" s="3"/>
      <c r="H1002" s="3"/>
    </row>
    <row r="1003" spans="1:8">
      <c r="A1003" s="185" t="s">
        <v>2249</v>
      </c>
      <c r="B1003" s="166"/>
      <c r="C1003" s="16" t="s">
        <v>1031</v>
      </c>
      <c r="D1003" s="4"/>
      <c r="E1003" s="11">
        <v>450</v>
      </c>
      <c r="F1003" s="3"/>
      <c r="G1003" s="3"/>
      <c r="H1003" s="3"/>
    </row>
    <row r="1004" spans="1:8">
      <c r="A1004" s="185" t="s">
        <v>2250</v>
      </c>
      <c r="B1004" s="166"/>
      <c r="C1004" s="16" t="s">
        <v>1032</v>
      </c>
      <c r="D1004" s="4"/>
      <c r="E1004" s="11">
        <v>460</v>
      </c>
      <c r="F1004" s="3"/>
      <c r="G1004" s="3"/>
      <c r="H1004" s="3"/>
    </row>
    <row r="1005" spans="1:8">
      <c r="A1005" s="185" t="s">
        <v>2251</v>
      </c>
      <c r="B1005" s="166"/>
      <c r="C1005" s="16" t="s">
        <v>1033</v>
      </c>
      <c r="D1005" s="4"/>
      <c r="E1005" s="11">
        <v>560</v>
      </c>
      <c r="F1005" s="3"/>
      <c r="G1005" s="3"/>
      <c r="H1005" s="3"/>
    </row>
    <row r="1006" spans="1:8">
      <c r="A1006" s="185" t="s">
        <v>2252</v>
      </c>
      <c r="B1006" s="166"/>
      <c r="C1006" s="16" t="s">
        <v>1034</v>
      </c>
      <c r="D1006" s="4"/>
      <c r="E1006" s="11">
        <v>700</v>
      </c>
      <c r="F1006" s="3"/>
      <c r="G1006" s="3"/>
      <c r="H1006" s="3"/>
    </row>
    <row r="1007" spans="1:8">
      <c r="A1007" s="185" t="s">
        <v>2253</v>
      </c>
      <c r="B1007" s="166"/>
      <c r="C1007" s="16" t="s">
        <v>1035</v>
      </c>
      <c r="D1007" s="4"/>
      <c r="E1007" s="11">
        <v>770</v>
      </c>
      <c r="F1007" s="3"/>
      <c r="G1007" s="3"/>
      <c r="H1007" s="3"/>
    </row>
    <row r="1008" spans="1:8">
      <c r="A1008" s="185" t="s">
        <v>2254</v>
      </c>
      <c r="B1008" s="96"/>
      <c r="C1008" s="16" t="s">
        <v>1036</v>
      </c>
      <c r="D1008" s="4"/>
      <c r="E1008" s="11">
        <v>700</v>
      </c>
      <c r="F1008" s="3"/>
      <c r="G1008" s="3"/>
      <c r="H1008" s="3"/>
    </row>
    <row r="1009" spans="1:8">
      <c r="A1009" s="190" t="s">
        <v>2255</v>
      </c>
      <c r="B1009" s="110" t="s">
        <v>3310</v>
      </c>
      <c r="C1009" s="170" t="s">
        <v>1037</v>
      </c>
      <c r="D1009" s="4"/>
      <c r="E1009" s="11">
        <v>140</v>
      </c>
      <c r="F1009" s="3"/>
      <c r="G1009" s="3"/>
      <c r="H1009" s="3"/>
    </row>
    <row r="1010" spans="1:8">
      <c r="A1010" s="193"/>
      <c r="B1010" s="164" t="s">
        <v>1038</v>
      </c>
      <c r="C1010" s="75"/>
      <c r="D1010" s="76"/>
      <c r="E1010" s="77"/>
      <c r="F1010" s="3"/>
      <c r="G1010" s="3"/>
      <c r="H1010" s="3"/>
    </row>
    <row r="1011" spans="1:8">
      <c r="A1011" s="193"/>
      <c r="B1011" s="215" t="s">
        <v>1039</v>
      </c>
      <c r="C1011" s="216"/>
      <c r="D1011" s="216"/>
      <c r="E1011" s="217"/>
      <c r="F1011" s="3"/>
      <c r="G1011" s="3"/>
      <c r="H1011" s="3"/>
    </row>
    <row r="1012" spans="1:8">
      <c r="A1012" s="193"/>
      <c r="B1012" s="78" t="s">
        <v>1040</v>
      </c>
      <c r="C1012" s="47"/>
      <c r="D1012" s="79"/>
      <c r="E1012" s="80"/>
      <c r="F1012" s="3"/>
      <c r="G1012" s="3"/>
      <c r="H1012" s="3"/>
    </row>
    <row r="1013" spans="1:8">
      <c r="A1013" s="193"/>
      <c r="B1013" s="78" t="s">
        <v>1041</v>
      </c>
      <c r="C1013" s="47"/>
      <c r="D1013" s="79"/>
      <c r="E1013" s="80"/>
      <c r="F1013" s="3"/>
      <c r="G1013" s="3"/>
      <c r="H1013" s="3"/>
    </row>
    <row r="1014" spans="1:8">
      <c r="A1014" s="193"/>
      <c r="B1014" s="78" t="s">
        <v>1042</v>
      </c>
      <c r="C1014" s="47"/>
      <c r="D1014" s="79"/>
      <c r="E1014" s="80"/>
      <c r="F1014" s="3"/>
      <c r="G1014" s="3"/>
      <c r="H1014" s="3"/>
    </row>
    <row r="1015" spans="1:8">
      <c r="A1015" s="193"/>
      <c r="B1015" s="215" t="s">
        <v>1043</v>
      </c>
      <c r="C1015" s="216"/>
      <c r="D1015" s="216"/>
      <c r="E1015" s="217"/>
      <c r="F1015" s="3"/>
      <c r="G1015" s="3"/>
      <c r="H1015" s="3"/>
    </row>
    <row r="1016" spans="1:8">
      <c r="A1016" s="193"/>
      <c r="B1016" s="167"/>
      <c r="C1016" s="47" t="s">
        <v>1044</v>
      </c>
      <c r="D1016" s="79"/>
      <c r="E1016" s="80"/>
      <c r="F1016" s="3"/>
      <c r="G1016" s="3"/>
      <c r="H1016" s="3"/>
    </row>
    <row r="1017" spans="1:8">
      <c r="A1017" s="193"/>
      <c r="B1017" s="167"/>
      <c r="C1017" s="47" t="s">
        <v>1045</v>
      </c>
      <c r="D1017" s="79"/>
      <c r="E1017" s="80"/>
      <c r="F1017" s="3"/>
      <c r="G1017" s="3"/>
      <c r="H1017" s="3"/>
    </row>
    <row r="1018" spans="1:8">
      <c r="A1018" s="193"/>
      <c r="B1018" s="124"/>
      <c r="C1018" s="81" t="s">
        <v>1046</v>
      </c>
      <c r="D1018" s="82"/>
      <c r="E1018" s="83"/>
      <c r="F1018" s="3"/>
      <c r="G1018" s="3"/>
      <c r="H1018" s="3"/>
    </row>
    <row r="1019" spans="1:8">
      <c r="A1019" s="189" t="s">
        <v>737</v>
      </c>
      <c r="B1019" s="59"/>
      <c r="C1019" s="20" t="s">
        <v>1048</v>
      </c>
      <c r="D1019" s="4"/>
      <c r="E1019" s="4"/>
      <c r="F1019" s="11"/>
      <c r="G1019" s="12"/>
      <c r="H1019" s="13">
        <f t="shared" ref="H1019" si="5">G1019*1.1</f>
        <v>0</v>
      </c>
    </row>
    <row r="1020" spans="1:8">
      <c r="A1020" s="185" t="s">
        <v>739</v>
      </c>
      <c r="B1020" s="166"/>
      <c r="C1020" s="16" t="s">
        <v>1050</v>
      </c>
      <c r="D1020" s="4" t="s">
        <v>350</v>
      </c>
      <c r="E1020" s="11">
        <v>800</v>
      </c>
      <c r="F1020" s="3"/>
      <c r="G1020" s="3"/>
      <c r="H1020" s="3"/>
    </row>
    <row r="1021" spans="1:8" ht="31.2">
      <c r="A1021" s="185" t="s">
        <v>741</v>
      </c>
      <c r="B1021" s="166"/>
      <c r="C1021" s="16" t="s">
        <v>1052</v>
      </c>
      <c r="D1021" s="4" t="s">
        <v>350</v>
      </c>
      <c r="E1021" s="11">
        <v>400</v>
      </c>
      <c r="F1021" s="3"/>
      <c r="G1021" s="3"/>
      <c r="H1021" s="3"/>
    </row>
    <row r="1022" spans="1:8" ht="31.2">
      <c r="A1022" s="185" t="s">
        <v>2256</v>
      </c>
      <c r="B1022" s="166"/>
      <c r="C1022" s="16" t="s">
        <v>1054</v>
      </c>
      <c r="D1022" s="4" t="s">
        <v>350</v>
      </c>
      <c r="E1022" s="11">
        <v>800</v>
      </c>
      <c r="F1022" s="3"/>
      <c r="G1022" s="3"/>
      <c r="H1022" s="3"/>
    </row>
    <row r="1023" spans="1:8" ht="31.2">
      <c r="A1023" s="185" t="s">
        <v>2257</v>
      </c>
      <c r="B1023" s="166"/>
      <c r="C1023" s="16" t="s">
        <v>1055</v>
      </c>
      <c r="D1023" s="4" t="s">
        <v>350</v>
      </c>
      <c r="E1023" s="11">
        <v>400</v>
      </c>
      <c r="F1023" s="3"/>
      <c r="G1023" s="3"/>
      <c r="H1023" s="3"/>
    </row>
    <row r="1024" spans="1:8">
      <c r="A1024" s="185" t="s">
        <v>2258</v>
      </c>
      <c r="B1024" s="166"/>
      <c r="C1024" s="16" t="s">
        <v>1056</v>
      </c>
      <c r="D1024" s="4" t="s">
        <v>350</v>
      </c>
      <c r="E1024" s="11">
        <v>800</v>
      </c>
      <c r="F1024" s="3"/>
      <c r="G1024" s="3"/>
      <c r="H1024" s="3"/>
    </row>
    <row r="1025" spans="1:8">
      <c r="A1025" s="185" t="s">
        <v>2259</v>
      </c>
      <c r="B1025" s="166"/>
      <c r="C1025" s="16" t="s">
        <v>1057</v>
      </c>
      <c r="D1025" s="4" t="s">
        <v>350</v>
      </c>
      <c r="E1025" s="11">
        <v>400</v>
      </c>
      <c r="F1025" s="3"/>
      <c r="G1025" s="3"/>
      <c r="H1025" s="3"/>
    </row>
    <row r="1026" spans="1:8">
      <c r="A1026" s="185" t="s">
        <v>2260</v>
      </c>
      <c r="B1026" s="166"/>
      <c r="C1026" s="16" t="s">
        <v>1058</v>
      </c>
      <c r="D1026" s="4" t="s">
        <v>350</v>
      </c>
      <c r="E1026" s="11">
        <v>800</v>
      </c>
      <c r="F1026" s="3"/>
      <c r="G1026" s="3"/>
      <c r="H1026" s="3"/>
    </row>
    <row r="1027" spans="1:8">
      <c r="A1027" s="185" t="s">
        <v>2261</v>
      </c>
      <c r="B1027" s="118" t="s">
        <v>1590</v>
      </c>
      <c r="C1027" s="16" t="s">
        <v>1059</v>
      </c>
      <c r="D1027" s="4" t="s">
        <v>350</v>
      </c>
      <c r="E1027" s="11">
        <v>400</v>
      </c>
      <c r="F1027" s="3"/>
      <c r="G1027" s="3"/>
      <c r="H1027" s="3"/>
    </row>
    <row r="1028" spans="1:8">
      <c r="A1028" s="185" t="s">
        <v>2262</v>
      </c>
      <c r="B1028" s="118" t="s">
        <v>1590</v>
      </c>
      <c r="C1028" s="16" t="s">
        <v>1060</v>
      </c>
      <c r="D1028" s="4" t="s">
        <v>350</v>
      </c>
      <c r="E1028" s="11">
        <v>400</v>
      </c>
      <c r="F1028" s="3"/>
      <c r="G1028" s="3"/>
      <c r="H1028" s="3"/>
    </row>
    <row r="1029" spans="1:8">
      <c r="A1029" s="185" t="s">
        <v>2263</v>
      </c>
      <c r="B1029" s="118" t="s">
        <v>1590</v>
      </c>
      <c r="C1029" s="16" t="s">
        <v>1061</v>
      </c>
      <c r="D1029" s="4" t="s">
        <v>350</v>
      </c>
      <c r="E1029" s="11">
        <v>400</v>
      </c>
      <c r="F1029" s="3"/>
      <c r="G1029" s="3"/>
      <c r="H1029" s="3"/>
    </row>
    <row r="1030" spans="1:8">
      <c r="A1030" s="185" t="s">
        <v>2824</v>
      </c>
      <c r="B1030" s="166" t="s">
        <v>1666</v>
      </c>
      <c r="C1030" s="16" t="s">
        <v>1062</v>
      </c>
      <c r="D1030" s="4" t="s">
        <v>350</v>
      </c>
      <c r="E1030" s="11">
        <v>1300</v>
      </c>
      <c r="F1030" s="3"/>
      <c r="G1030" s="3"/>
      <c r="H1030" s="3"/>
    </row>
    <row r="1031" spans="1:8">
      <c r="A1031" s="185" t="s">
        <v>2825</v>
      </c>
      <c r="B1031" s="166" t="s">
        <v>1666</v>
      </c>
      <c r="C1031" s="16" t="s">
        <v>1063</v>
      </c>
      <c r="D1031" s="4" t="s">
        <v>350</v>
      </c>
      <c r="E1031" s="11">
        <v>900</v>
      </c>
      <c r="F1031" s="3"/>
      <c r="G1031" s="3"/>
      <c r="H1031" s="3"/>
    </row>
    <row r="1032" spans="1:8">
      <c r="A1032" s="185" t="s">
        <v>2826</v>
      </c>
      <c r="B1032" s="166" t="s">
        <v>1662</v>
      </c>
      <c r="C1032" s="16" t="s">
        <v>1064</v>
      </c>
      <c r="D1032" s="4" t="s">
        <v>350</v>
      </c>
      <c r="E1032" s="11">
        <v>1000</v>
      </c>
      <c r="F1032" s="3"/>
      <c r="G1032" s="3"/>
      <c r="H1032" s="3"/>
    </row>
    <row r="1033" spans="1:8">
      <c r="A1033" s="185" t="s">
        <v>2827</v>
      </c>
      <c r="B1033" s="166" t="s">
        <v>1662</v>
      </c>
      <c r="C1033" s="16" t="s">
        <v>1065</v>
      </c>
      <c r="D1033" s="4" t="s">
        <v>350</v>
      </c>
      <c r="E1033" s="11">
        <v>700</v>
      </c>
      <c r="F1033" s="3"/>
      <c r="G1033" s="3"/>
      <c r="H1033" s="3"/>
    </row>
    <row r="1034" spans="1:8" ht="31.2">
      <c r="A1034" s="185" t="s">
        <v>2828</v>
      </c>
      <c r="B1034" s="166" t="s">
        <v>1663</v>
      </c>
      <c r="C1034" s="16" t="s">
        <v>1066</v>
      </c>
      <c r="D1034" s="4" t="s">
        <v>350</v>
      </c>
      <c r="E1034" s="11">
        <v>700</v>
      </c>
      <c r="F1034" s="3"/>
      <c r="G1034" s="3"/>
      <c r="H1034" s="3"/>
    </row>
    <row r="1035" spans="1:8" ht="31.2">
      <c r="A1035" s="185" t="s">
        <v>2829</v>
      </c>
      <c r="B1035" s="166" t="s">
        <v>1663</v>
      </c>
      <c r="C1035" s="16" t="s">
        <v>1067</v>
      </c>
      <c r="D1035" s="4" t="s">
        <v>350</v>
      </c>
      <c r="E1035" s="11">
        <v>850</v>
      </c>
      <c r="F1035" s="3"/>
      <c r="G1035" s="3"/>
      <c r="H1035" s="3"/>
    </row>
    <row r="1036" spans="1:8">
      <c r="A1036" s="185" t="s">
        <v>2830</v>
      </c>
      <c r="B1036" s="166" t="s">
        <v>1663</v>
      </c>
      <c r="C1036" s="16" t="s">
        <v>1068</v>
      </c>
      <c r="D1036" s="4" t="s">
        <v>350</v>
      </c>
      <c r="E1036" s="11">
        <v>650</v>
      </c>
      <c r="F1036" s="3"/>
      <c r="G1036" s="3"/>
      <c r="H1036" s="3"/>
    </row>
    <row r="1037" spans="1:8">
      <c r="A1037" s="185" t="s">
        <v>2831</v>
      </c>
      <c r="B1037" s="166" t="s">
        <v>1666</v>
      </c>
      <c r="C1037" s="16" t="s">
        <v>1069</v>
      </c>
      <c r="D1037" s="4" t="s">
        <v>350</v>
      </c>
      <c r="E1037" s="11">
        <v>300</v>
      </c>
      <c r="F1037" s="3"/>
      <c r="G1037" s="3"/>
      <c r="H1037" s="3"/>
    </row>
    <row r="1038" spans="1:8" ht="31.2">
      <c r="A1038" s="185" t="s">
        <v>2832</v>
      </c>
      <c r="B1038" s="166" t="s">
        <v>1666</v>
      </c>
      <c r="C1038" s="16" t="s">
        <v>1070</v>
      </c>
      <c r="D1038" s="4" t="s">
        <v>350</v>
      </c>
      <c r="E1038" s="11">
        <v>250</v>
      </c>
      <c r="F1038" s="3"/>
      <c r="G1038" s="3"/>
      <c r="H1038" s="3"/>
    </row>
    <row r="1039" spans="1:8" ht="31.2">
      <c r="A1039" s="185" t="s">
        <v>2833</v>
      </c>
      <c r="B1039" s="166" t="s">
        <v>1665</v>
      </c>
      <c r="C1039" s="16" t="s">
        <v>1071</v>
      </c>
      <c r="D1039" s="4" t="s">
        <v>350</v>
      </c>
      <c r="E1039" s="11">
        <v>300</v>
      </c>
      <c r="F1039" s="3"/>
      <c r="G1039" s="3"/>
      <c r="H1039" s="3"/>
    </row>
    <row r="1040" spans="1:8" ht="31.2">
      <c r="A1040" s="185" t="s">
        <v>2834</v>
      </c>
      <c r="B1040" s="166" t="s">
        <v>1665</v>
      </c>
      <c r="C1040" s="16" t="s">
        <v>1072</v>
      </c>
      <c r="D1040" s="4" t="s">
        <v>350</v>
      </c>
      <c r="E1040" s="11">
        <v>2800</v>
      </c>
      <c r="F1040" s="3"/>
      <c r="G1040" s="3"/>
      <c r="H1040" s="3"/>
    </row>
    <row r="1041" spans="1:8">
      <c r="A1041" s="185" t="s">
        <v>2835</v>
      </c>
      <c r="B1041" s="166" t="s">
        <v>1665</v>
      </c>
      <c r="C1041" s="16" t="s">
        <v>1073</v>
      </c>
      <c r="D1041" s="4" t="s">
        <v>350</v>
      </c>
      <c r="E1041" s="11">
        <v>2000</v>
      </c>
      <c r="F1041" s="3"/>
      <c r="G1041" s="3"/>
      <c r="H1041" s="3"/>
    </row>
    <row r="1042" spans="1:8">
      <c r="A1042" s="185" t="s">
        <v>2836</v>
      </c>
      <c r="B1042" s="166" t="s">
        <v>1665</v>
      </c>
      <c r="C1042" s="16" t="s">
        <v>1074</v>
      </c>
      <c r="D1042" s="4" t="s">
        <v>350</v>
      </c>
      <c r="E1042" s="11">
        <v>1600</v>
      </c>
      <c r="F1042" s="3"/>
      <c r="G1042" s="3"/>
      <c r="H1042" s="3"/>
    </row>
    <row r="1043" spans="1:8" ht="31.2">
      <c r="A1043" s="185" t="s">
        <v>2837</v>
      </c>
      <c r="B1043" s="166" t="s">
        <v>1665</v>
      </c>
      <c r="C1043" s="16" t="s">
        <v>1075</v>
      </c>
      <c r="D1043" s="4" t="s">
        <v>350</v>
      </c>
      <c r="E1043" s="11">
        <v>2200</v>
      </c>
      <c r="F1043" s="3"/>
      <c r="G1043" s="3"/>
      <c r="H1043" s="3"/>
    </row>
    <row r="1044" spans="1:8" ht="31.2">
      <c r="A1044" s="185" t="s">
        <v>2838</v>
      </c>
      <c r="B1044" s="166" t="s">
        <v>1665</v>
      </c>
      <c r="C1044" s="16" t="s">
        <v>1076</v>
      </c>
      <c r="D1044" s="4" t="s">
        <v>350</v>
      </c>
      <c r="E1044" s="11">
        <v>2400</v>
      </c>
      <c r="F1044" s="3"/>
      <c r="G1044" s="3"/>
      <c r="H1044" s="3"/>
    </row>
    <row r="1045" spans="1:8">
      <c r="A1045" s="185" t="s">
        <v>2839</v>
      </c>
      <c r="B1045" s="166" t="s">
        <v>1665</v>
      </c>
      <c r="C1045" s="16" t="s">
        <v>1077</v>
      </c>
      <c r="D1045" s="4" t="s">
        <v>350</v>
      </c>
      <c r="E1045" s="11">
        <v>2400</v>
      </c>
      <c r="F1045" s="3"/>
      <c r="G1045" s="3"/>
      <c r="H1045" s="3"/>
    </row>
    <row r="1046" spans="1:8" ht="31.2">
      <c r="A1046" s="185" t="s">
        <v>2840</v>
      </c>
      <c r="B1046" s="166" t="s">
        <v>1665</v>
      </c>
      <c r="C1046" s="16" t="s">
        <v>1078</v>
      </c>
      <c r="D1046" s="4" t="s">
        <v>350</v>
      </c>
      <c r="E1046" s="11">
        <v>2200</v>
      </c>
      <c r="F1046" s="3"/>
      <c r="G1046" s="3"/>
      <c r="H1046" s="3"/>
    </row>
    <row r="1047" spans="1:8" ht="31.2">
      <c r="A1047" s="185" t="s">
        <v>2841</v>
      </c>
      <c r="B1047" s="166" t="s">
        <v>1665</v>
      </c>
      <c r="C1047" s="16" t="s">
        <v>1079</v>
      </c>
      <c r="D1047" s="4" t="s">
        <v>350</v>
      </c>
      <c r="E1047" s="11">
        <v>2400</v>
      </c>
      <c r="F1047" s="3"/>
      <c r="G1047" s="3"/>
      <c r="H1047" s="3"/>
    </row>
    <row r="1048" spans="1:8">
      <c r="A1048" s="185" t="s">
        <v>2842</v>
      </c>
      <c r="B1048" s="166" t="s">
        <v>1667</v>
      </c>
      <c r="C1048" s="16" t="s">
        <v>1080</v>
      </c>
      <c r="D1048" s="4" t="s">
        <v>350</v>
      </c>
      <c r="E1048" s="11">
        <v>2200</v>
      </c>
      <c r="F1048" s="3"/>
      <c r="G1048" s="3"/>
      <c r="H1048" s="3"/>
    </row>
    <row r="1049" spans="1:8">
      <c r="A1049" s="185" t="s">
        <v>2843</v>
      </c>
      <c r="B1049" s="4" t="s">
        <v>1667</v>
      </c>
      <c r="C1049" s="16" t="s">
        <v>1081</v>
      </c>
      <c r="D1049" s="4" t="s">
        <v>1082</v>
      </c>
      <c r="E1049" s="11">
        <v>500</v>
      </c>
      <c r="F1049" s="3"/>
      <c r="G1049" s="3"/>
      <c r="H1049" s="3"/>
    </row>
    <row r="1050" spans="1:8">
      <c r="A1050" s="185" t="s">
        <v>2844</v>
      </c>
      <c r="B1050" s="4" t="s">
        <v>1668</v>
      </c>
      <c r="C1050" s="16" t="s">
        <v>1083</v>
      </c>
      <c r="D1050" s="4" t="s">
        <v>1082</v>
      </c>
      <c r="E1050" s="11">
        <v>150</v>
      </c>
      <c r="F1050" s="3"/>
      <c r="G1050" s="3"/>
      <c r="H1050" s="3"/>
    </row>
    <row r="1051" spans="1:8">
      <c r="A1051" s="185" t="s">
        <v>2845</v>
      </c>
      <c r="B1051" s="4" t="s">
        <v>1665</v>
      </c>
      <c r="C1051" s="16" t="s">
        <v>1084</v>
      </c>
      <c r="D1051" s="4" t="s">
        <v>350</v>
      </c>
      <c r="E1051" s="11">
        <v>3000</v>
      </c>
      <c r="F1051" s="3"/>
      <c r="G1051" s="3"/>
      <c r="H1051" s="3"/>
    </row>
    <row r="1052" spans="1:8">
      <c r="A1052" s="185" t="s">
        <v>2846</v>
      </c>
      <c r="B1052" s="4" t="s">
        <v>1665</v>
      </c>
      <c r="C1052" s="16" t="s">
        <v>1085</v>
      </c>
      <c r="D1052" s="4" t="s">
        <v>350</v>
      </c>
      <c r="E1052" s="11">
        <v>3000</v>
      </c>
      <c r="F1052" s="3"/>
      <c r="G1052" s="3"/>
      <c r="H1052" s="3"/>
    </row>
    <row r="1053" spans="1:8">
      <c r="A1053" s="185" t="s">
        <v>2847</v>
      </c>
      <c r="B1053" s="4" t="s">
        <v>1665</v>
      </c>
      <c r="C1053" s="16" t="s">
        <v>1086</v>
      </c>
      <c r="D1053" s="4" t="s">
        <v>350</v>
      </c>
      <c r="E1053" s="11">
        <v>3000</v>
      </c>
      <c r="F1053" s="3"/>
      <c r="G1053" s="3"/>
      <c r="H1053" s="3"/>
    </row>
    <row r="1054" spans="1:8">
      <c r="A1054" s="185" t="s">
        <v>2848</v>
      </c>
      <c r="B1054" s="4" t="s">
        <v>1665</v>
      </c>
      <c r="C1054" s="16" t="s">
        <v>1087</v>
      </c>
      <c r="D1054" s="4" t="s">
        <v>350</v>
      </c>
      <c r="E1054" s="11">
        <v>3000</v>
      </c>
      <c r="F1054" s="3"/>
      <c r="G1054" s="3"/>
      <c r="H1054" s="3"/>
    </row>
    <row r="1055" spans="1:8">
      <c r="A1055" s="185" t="s">
        <v>2849</v>
      </c>
      <c r="B1055" s="4" t="s">
        <v>1665</v>
      </c>
      <c r="C1055" s="16" t="s">
        <v>1088</v>
      </c>
      <c r="D1055" s="4" t="s">
        <v>350</v>
      </c>
      <c r="E1055" s="11">
        <v>800</v>
      </c>
      <c r="F1055" s="3"/>
      <c r="G1055" s="3"/>
      <c r="H1055" s="3"/>
    </row>
    <row r="1056" spans="1:8">
      <c r="A1056" s="185" t="s">
        <v>2850</v>
      </c>
      <c r="B1056" s="4" t="s">
        <v>1669</v>
      </c>
      <c r="C1056" s="16" t="s">
        <v>1089</v>
      </c>
      <c r="D1056" s="4" t="s">
        <v>350</v>
      </c>
      <c r="E1056" s="11">
        <v>1100</v>
      </c>
      <c r="F1056" s="3"/>
      <c r="G1056" s="3"/>
      <c r="H1056" s="3"/>
    </row>
    <row r="1057" spans="1:8" ht="31.2">
      <c r="A1057" s="185" t="s">
        <v>2851</v>
      </c>
      <c r="B1057" s="166" t="s">
        <v>1663</v>
      </c>
      <c r="C1057" s="16" t="s">
        <v>1090</v>
      </c>
      <c r="D1057" s="4" t="s">
        <v>350</v>
      </c>
      <c r="E1057" s="11">
        <v>1000</v>
      </c>
      <c r="F1057" s="3"/>
      <c r="G1057" s="3"/>
      <c r="H1057" s="3"/>
    </row>
    <row r="1058" spans="1:8" ht="31.2">
      <c r="A1058" s="185" t="s">
        <v>2852</v>
      </c>
      <c r="B1058" s="166" t="s">
        <v>1663</v>
      </c>
      <c r="C1058" s="16" t="s">
        <v>1066</v>
      </c>
      <c r="D1058" s="4" t="s">
        <v>350</v>
      </c>
      <c r="E1058" s="11">
        <v>1000</v>
      </c>
      <c r="F1058" s="3"/>
      <c r="G1058" s="3"/>
      <c r="H1058" s="3"/>
    </row>
    <row r="1059" spans="1:8" ht="31.2">
      <c r="A1059" s="185" t="s">
        <v>2853</v>
      </c>
      <c r="B1059" s="166" t="s">
        <v>1663</v>
      </c>
      <c r="C1059" s="16" t="s">
        <v>1091</v>
      </c>
      <c r="D1059" s="4" t="s">
        <v>350</v>
      </c>
      <c r="E1059" s="11">
        <v>1200</v>
      </c>
      <c r="F1059" s="3"/>
      <c r="G1059" s="3"/>
      <c r="H1059" s="3"/>
    </row>
    <row r="1060" spans="1:8" ht="31.2">
      <c r="A1060" s="185" t="s">
        <v>2854</v>
      </c>
      <c r="B1060" s="166" t="s">
        <v>1663</v>
      </c>
      <c r="C1060" s="16" t="s">
        <v>1092</v>
      </c>
      <c r="D1060" s="4" t="s">
        <v>350</v>
      </c>
      <c r="E1060" s="11">
        <v>1000</v>
      </c>
      <c r="F1060" s="3"/>
      <c r="G1060" s="3"/>
      <c r="H1060" s="3"/>
    </row>
    <row r="1061" spans="1:8" ht="31.2">
      <c r="A1061" s="185" t="s">
        <v>2855</v>
      </c>
      <c r="B1061" s="166" t="s">
        <v>1663</v>
      </c>
      <c r="C1061" s="16" t="s">
        <v>1093</v>
      </c>
      <c r="D1061" s="4" t="s">
        <v>350</v>
      </c>
      <c r="E1061" s="11">
        <v>1700</v>
      </c>
      <c r="F1061" s="3"/>
      <c r="G1061" s="3"/>
      <c r="H1061" s="3"/>
    </row>
    <row r="1062" spans="1:8" ht="31.2">
      <c r="A1062" s="185" t="s">
        <v>2856</v>
      </c>
      <c r="B1062" s="166" t="s">
        <v>1663</v>
      </c>
      <c r="C1062" s="16" t="s">
        <v>1094</v>
      </c>
      <c r="D1062" s="4" t="s">
        <v>350</v>
      </c>
      <c r="E1062" s="11">
        <v>1000</v>
      </c>
      <c r="F1062" s="3"/>
      <c r="G1062" s="3"/>
      <c r="H1062" s="3"/>
    </row>
    <row r="1063" spans="1:8" ht="31.2">
      <c r="A1063" s="185" t="s">
        <v>2857</v>
      </c>
      <c r="B1063" s="166" t="s">
        <v>1663</v>
      </c>
      <c r="C1063" s="16" t="s">
        <v>1095</v>
      </c>
      <c r="D1063" s="4" t="s">
        <v>350</v>
      </c>
      <c r="E1063" s="11">
        <v>1200</v>
      </c>
      <c r="F1063" s="3"/>
      <c r="G1063" s="3"/>
      <c r="H1063" s="3"/>
    </row>
    <row r="1064" spans="1:8">
      <c r="A1064" s="185" t="s">
        <v>2858</v>
      </c>
      <c r="B1064" s="166" t="s">
        <v>1663</v>
      </c>
      <c r="C1064" s="16" t="s">
        <v>1096</v>
      </c>
      <c r="D1064" s="4" t="s">
        <v>350</v>
      </c>
      <c r="E1064" s="11">
        <v>1500</v>
      </c>
      <c r="F1064" s="3"/>
      <c r="G1064" s="3"/>
      <c r="H1064" s="3"/>
    </row>
    <row r="1065" spans="1:8">
      <c r="A1065" s="185" t="s">
        <v>2859</v>
      </c>
      <c r="B1065" s="166" t="s">
        <v>1663</v>
      </c>
      <c r="C1065" s="16" t="s">
        <v>1097</v>
      </c>
      <c r="D1065" s="4" t="s">
        <v>350</v>
      </c>
      <c r="E1065" s="11">
        <v>1600</v>
      </c>
      <c r="F1065" s="3"/>
      <c r="G1065" s="3"/>
      <c r="H1065" s="3"/>
    </row>
    <row r="1066" spans="1:8">
      <c r="A1066" s="185" t="s">
        <v>2860</v>
      </c>
      <c r="B1066" s="166" t="s">
        <v>1663</v>
      </c>
      <c r="C1066" s="16" t="s">
        <v>1098</v>
      </c>
      <c r="D1066" s="4" t="s">
        <v>350</v>
      </c>
      <c r="E1066" s="11">
        <v>1200</v>
      </c>
      <c r="F1066" s="3"/>
      <c r="G1066" s="3"/>
      <c r="H1066" s="3"/>
    </row>
    <row r="1067" spans="1:8">
      <c r="A1067" s="185" t="s">
        <v>2861</v>
      </c>
      <c r="B1067" s="166" t="s">
        <v>1663</v>
      </c>
      <c r="C1067" s="16" t="s">
        <v>1099</v>
      </c>
      <c r="D1067" s="4" t="s">
        <v>350</v>
      </c>
      <c r="E1067" s="11">
        <v>850</v>
      </c>
      <c r="F1067" s="3"/>
      <c r="G1067" s="3"/>
      <c r="H1067" s="3"/>
    </row>
    <row r="1068" spans="1:8" ht="31.2">
      <c r="A1068" s="185" t="s">
        <v>2862</v>
      </c>
      <c r="B1068" s="166" t="s">
        <v>1665</v>
      </c>
      <c r="C1068" s="16" t="s">
        <v>1100</v>
      </c>
      <c r="D1068" s="4" t="s">
        <v>350</v>
      </c>
      <c r="E1068" s="11">
        <v>12500</v>
      </c>
      <c r="F1068" s="3"/>
      <c r="G1068" s="3"/>
      <c r="H1068" s="3"/>
    </row>
    <row r="1069" spans="1:8" ht="31.2">
      <c r="A1069" s="185" t="s">
        <v>2863</v>
      </c>
      <c r="B1069" s="166" t="s">
        <v>3359</v>
      </c>
      <c r="C1069" s="16" t="s">
        <v>1101</v>
      </c>
      <c r="D1069" s="4" t="s">
        <v>350</v>
      </c>
      <c r="E1069" s="11">
        <v>14500</v>
      </c>
      <c r="F1069" s="3"/>
      <c r="G1069" s="3"/>
      <c r="H1069" s="3"/>
    </row>
    <row r="1070" spans="1:8" ht="31.2">
      <c r="A1070" s="185" t="s">
        <v>2864</v>
      </c>
      <c r="B1070" s="166" t="s">
        <v>1665</v>
      </c>
      <c r="C1070" s="16" t="s">
        <v>1102</v>
      </c>
      <c r="D1070" s="4" t="s">
        <v>350</v>
      </c>
      <c r="E1070" s="11">
        <v>7200</v>
      </c>
      <c r="F1070" s="3"/>
      <c r="G1070" s="3"/>
      <c r="H1070" s="3"/>
    </row>
    <row r="1071" spans="1:8" ht="31.2">
      <c r="A1071" s="185" t="s">
        <v>2865</v>
      </c>
      <c r="B1071" s="166" t="s">
        <v>1665</v>
      </c>
      <c r="C1071" s="16" t="s">
        <v>1103</v>
      </c>
      <c r="D1071" s="4" t="s">
        <v>350</v>
      </c>
      <c r="E1071" s="11">
        <v>4500</v>
      </c>
      <c r="F1071" s="3"/>
      <c r="G1071" s="3"/>
      <c r="H1071" s="3"/>
    </row>
    <row r="1072" spans="1:8" ht="31.2">
      <c r="A1072" s="185" t="s">
        <v>2866</v>
      </c>
      <c r="B1072" s="166" t="s">
        <v>1665</v>
      </c>
      <c r="C1072" s="16" t="s">
        <v>1104</v>
      </c>
      <c r="D1072" s="4" t="s">
        <v>350</v>
      </c>
      <c r="E1072" s="11">
        <v>6600</v>
      </c>
      <c r="F1072" s="3"/>
      <c r="G1072" s="3"/>
      <c r="H1072" s="3"/>
    </row>
    <row r="1073" spans="1:8" ht="31.2">
      <c r="A1073" s="185" t="s">
        <v>2867</v>
      </c>
      <c r="B1073" s="166" t="s">
        <v>1665</v>
      </c>
      <c r="C1073" s="16" t="s">
        <v>1105</v>
      </c>
      <c r="D1073" s="4" t="s">
        <v>350</v>
      </c>
      <c r="E1073" s="11">
        <v>11550</v>
      </c>
      <c r="F1073" s="3"/>
      <c r="G1073" s="3"/>
      <c r="H1073" s="3"/>
    </row>
    <row r="1074" spans="1:8" ht="31.2">
      <c r="A1074" s="185" t="s">
        <v>2868</v>
      </c>
      <c r="B1074" s="166" t="s">
        <v>1665</v>
      </c>
      <c r="C1074" s="16" t="s">
        <v>1106</v>
      </c>
      <c r="D1074" s="4" t="s">
        <v>350</v>
      </c>
      <c r="E1074" s="11">
        <v>2500</v>
      </c>
      <c r="F1074" s="3"/>
      <c r="G1074" s="3"/>
      <c r="H1074" s="3"/>
    </row>
    <row r="1075" spans="1:8" ht="46.8">
      <c r="A1075" s="185" t="s">
        <v>2869</v>
      </c>
      <c r="B1075" s="166" t="s">
        <v>1665</v>
      </c>
      <c r="C1075" s="16" t="s">
        <v>1107</v>
      </c>
      <c r="D1075" s="4" t="s">
        <v>350</v>
      </c>
      <c r="E1075" s="11">
        <v>3000</v>
      </c>
      <c r="F1075" s="3"/>
      <c r="G1075" s="3"/>
      <c r="H1075" s="3"/>
    </row>
    <row r="1076" spans="1:8" ht="46.8">
      <c r="A1076" s="185" t="s">
        <v>2870</v>
      </c>
      <c r="B1076" s="166" t="s">
        <v>1665</v>
      </c>
      <c r="C1076" s="16" t="s">
        <v>1108</v>
      </c>
      <c r="D1076" s="4" t="s">
        <v>350</v>
      </c>
      <c r="E1076" s="11">
        <v>4400</v>
      </c>
      <c r="F1076" s="3"/>
      <c r="G1076" s="3"/>
      <c r="H1076" s="3"/>
    </row>
    <row r="1077" spans="1:8" ht="31.2">
      <c r="A1077" s="185" t="s">
        <v>2871</v>
      </c>
      <c r="B1077" s="166" t="s">
        <v>1665</v>
      </c>
      <c r="C1077" s="16" t="s">
        <v>1109</v>
      </c>
      <c r="D1077" s="4" t="s">
        <v>350</v>
      </c>
      <c r="E1077" s="11">
        <v>3850</v>
      </c>
      <c r="F1077" s="3"/>
      <c r="G1077" s="3"/>
      <c r="H1077" s="3"/>
    </row>
    <row r="1078" spans="1:8" ht="46.8">
      <c r="A1078" s="185" t="s">
        <v>2872</v>
      </c>
      <c r="B1078" s="166" t="s">
        <v>1665</v>
      </c>
      <c r="C1078" s="16" t="s">
        <v>1110</v>
      </c>
      <c r="D1078" s="4" t="s">
        <v>350</v>
      </c>
      <c r="E1078" s="11">
        <v>2750</v>
      </c>
      <c r="F1078" s="3"/>
      <c r="G1078" s="3"/>
      <c r="H1078" s="3"/>
    </row>
    <row r="1079" spans="1:8" ht="31.2">
      <c r="A1079" s="185" t="s">
        <v>2873</v>
      </c>
      <c r="B1079" s="166" t="s">
        <v>1665</v>
      </c>
      <c r="C1079" s="16" t="s">
        <v>1111</v>
      </c>
      <c r="D1079" s="4" t="s">
        <v>350</v>
      </c>
      <c r="E1079" s="11">
        <v>5000</v>
      </c>
      <c r="F1079" s="3"/>
      <c r="G1079" s="3"/>
      <c r="H1079" s="3"/>
    </row>
    <row r="1080" spans="1:8" ht="31.2">
      <c r="A1080" s="185" t="s">
        <v>2874</v>
      </c>
      <c r="B1080" s="166" t="s">
        <v>1665</v>
      </c>
      <c r="C1080" s="16" t="s">
        <v>1112</v>
      </c>
      <c r="D1080" s="4" t="s">
        <v>350</v>
      </c>
      <c r="E1080" s="11">
        <v>5000</v>
      </c>
      <c r="F1080" s="3"/>
      <c r="G1080" s="3"/>
      <c r="H1080" s="3"/>
    </row>
    <row r="1081" spans="1:8" ht="31.2">
      <c r="A1081" s="185" t="s">
        <v>2875</v>
      </c>
      <c r="B1081" s="166" t="s">
        <v>1665</v>
      </c>
      <c r="C1081" s="16" t="s">
        <v>1113</v>
      </c>
      <c r="D1081" s="4" t="s">
        <v>350</v>
      </c>
      <c r="E1081" s="11">
        <v>1300</v>
      </c>
      <c r="F1081" s="3"/>
      <c r="G1081" s="3"/>
      <c r="H1081" s="3"/>
    </row>
    <row r="1082" spans="1:8" ht="31.2">
      <c r="A1082" s="185" t="s">
        <v>2876</v>
      </c>
      <c r="B1082" s="166" t="s">
        <v>1665</v>
      </c>
      <c r="C1082" s="16" t="s">
        <v>1114</v>
      </c>
      <c r="D1082" s="4" t="s">
        <v>350</v>
      </c>
      <c r="E1082" s="11">
        <v>1600</v>
      </c>
      <c r="F1082" s="3"/>
      <c r="G1082" s="3"/>
      <c r="H1082" s="3"/>
    </row>
    <row r="1083" spans="1:8" ht="31.2">
      <c r="A1083" s="185" t="s">
        <v>2877</v>
      </c>
      <c r="B1083" s="166" t="s">
        <v>1665</v>
      </c>
      <c r="C1083" s="16" t="s">
        <v>1115</v>
      </c>
      <c r="D1083" s="4" t="s">
        <v>350</v>
      </c>
      <c r="E1083" s="11">
        <v>1300</v>
      </c>
      <c r="F1083" s="3"/>
      <c r="G1083" s="3"/>
      <c r="H1083" s="3"/>
    </row>
    <row r="1084" spans="1:8" ht="31.2">
      <c r="A1084" s="185" t="s">
        <v>2878</v>
      </c>
      <c r="B1084" s="166" t="s">
        <v>1665</v>
      </c>
      <c r="C1084" s="16" t="s">
        <v>1116</v>
      </c>
      <c r="D1084" s="4" t="s">
        <v>350</v>
      </c>
      <c r="E1084" s="11">
        <v>2000</v>
      </c>
      <c r="F1084" s="3"/>
      <c r="G1084" s="3"/>
      <c r="H1084" s="3"/>
    </row>
    <row r="1085" spans="1:8">
      <c r="A1085" s="185" t="s">
        <v>2879</v>
      </c>
      <c r="B1085" s="166"/>
      <c r="C1085" s="16" t="s">
        <v>1117</v>
      </c>
      <c r="D1085" s="4" t="s">
        <v>350</v>
      </c>
      <c r="E1085" s="11">
        <v>3000</v>
      </c>
      <c r="F1085" s="3"/>
      <c r="G1085" s="3"/>
      <c r="H1085" s="3"/>
    </row>
    <row r="1086" spans="1:8">
      <c r="A1086" s="185" t="s">
        <v>2880</v>
      </c>
      <c r="B1086" s="166"/>
      <c r="C1086" s="16" t="s">
        <v>1118</v>
      </c>
      <c r="D1086" s="4" t="s">
        <v>97</v>
      </c>
      <c r="E1086" s="11">
        <v>300</v>
      </c>
      <c r="F1086" s="3"/>
      <c r="G1086" s="3"/>
      <c r="H1086" s="3"/>
    </row>
    <row r="1087" spans="1:8">
      <c r="A1087" s="185" t="s">
        <v>2881</v>
      </c>
      <c r="B1087" s="166"/>
      <c r="C1087" s="16" t="s">
        <v>1119</v>
      </c>
      <c r="D1087" s="4" t="s">
        <v>97</v>
      </c>
      <c r="E1087" s="11">
        <v>500</v>
      </c>
      <c r="F1087" s="3"/>
      <c r="G1087" s="3"/>
      <c r="H1087" s="3"/>
    </row>
    <row r="1088" spans="1:8">
      <c r="A1088" s="185" t="s">
        <v>2882</v>
      </c>
      <c r="B1088" s="98" t="s">
        <v>1670</v>
      </c>
      <c r="C1088" s="16" t="s">
        <v>1120</v>
      </c>
      <c r="D1088" s="4"/>
      <c r="E1088" s="11">
        <v>300</v>
      </c>
      <c r="F1088" s="3"/>
      <c r="G1088" s="3"/>
      <c r="H1088" s="3"/>
    </row>
    <row r="1089" spans="1:8" s="10" customFormat="1">
      <c r="A1089" s="194" t="s">
        <v>868</v>
      </c>
      <c r="B1089" s="84"/>
      <c r="C1089" s="85" t="s">
        <v>1122</v>
      </c>
      <c r="D1089" s="86"/>
      <c r="E1089" s="23"/>
      <c r="F1089" s="48"/>
      <c r="G1089" s="49"/>
      <c r="H1089" s="9">
        <f t="shared" ref="H1089" si="6">G1089*1.1</f>
        <v>0</v>
      </c>
    </row>
    <row r="1090" spans="1:8" ht="31.2">
      <c r="A1090" s="185" t="s">
        <v>870</v>
      </c>
      <c r="B1090" s="166" t="s">
        <v>1497</v>
      </c>
      <c r="C1090" s="16" t="s">
        <v>3512</v>
      </c>
      <c r="D1090" s="4" t="s">
        <v>13</v>
      </c>
      <c r="E1090" s="11">
        <v>1000</v>
      </c>
      <c r="F1090" s="3"/>
      <c r="G1090" s="3"/>
      <c r="H1090" s="3"/>
    </row>
    <row r="1091" spans="1:8">
      <c r="A1091" s="185" t="s">
        <v>882</v>
      </c>
      <c r="B1091" s="166" t="s">
        <v>1671</v>
      </c>
      <c r="C1091" s="16" t="s">
        <v>1123</v>
      </c>
      <c r="D1091" s="4" t="s">
        <v>13</v>
      </c>
      <c r="E1091" s="11">
        <v>900</v>
      </c>
      <c r="F1091" s="3"/>
      <c r="G1091" s="3"/>
      <c r="H1091" s="3"/>
    </row>
    <row r="1092" spans="1:8">
      <c r="A1092" s="185" t="s">
        <v>898</v>
      </c>
      <c r="B1092" s="166" t="s">
        <v>1497</v>
      </c>
      <c r="C1092" s="16" t="s">
        <v>1124</v>
      </c>
      <c r="D1092" s="4"/>
      <c r="E1092" s="11">
        <v>700</v>
      </c>
      <c r="F1092" s="3"/>
      <c r="G1092" s="3"/>
      <c r="H1092" s="3"/>
    </row>
    <row r="1093" spans="1:8">
      <c r="A1093" s="185" t="s">
        <v>904</v>
      </c>
      <c r="B1093" s="166" t="s">
        <v>1672</v>
      </c>
      <c r="C1093" s="16" t="s">
        <v>1125</v>
      </c>
      <c r="D1093" s="4"/>
      <c r="E1093" s="11">
        <v>300</v>
      </c>
      <c r="F1093" s="3"/>
      <c r="G1093" s="3"/>
      <c r="H1093" s="3"/>
    </row>
    <row r="1094" spans="1:8">
      <c r="A1094" s="185" t="s">
        <v>914</v>
      </c>
      <c r="B1094" s="166" t="s">
        <v>1672</v>
      </c>
      <c r="C1094" s="58" t="s">
        <v>1126</v>
      </c>
      <c r="D1094" s="44"/>
      <c r="E1094" s="11">
        <v>200</v>
      </c>
      <c r="F1094" s="3"/>
      <c r="G1094" s="3"/>
      <c r="H1094" s="3"/>
    </row>
    <row r="1095" spans="1:8">
      <c r="A1095" s="185" t="s">
        <v>919</v>
      </c>
      <c r="B1095" s="166" t="s">
        <v>1673</v>
      </c>
      <c r="C1095" s="16" t="s">
        <v>21</v>
      </c>
      <c r="D1095" s="4"/>
      <c r="E1095" s="11">
        <v>130</v>
      </c>
      <c r="F1095" s="3"/>
      <c r="G1095" s="3"/>
      <c r="H1095" s="3"/>
    </row>
    <row r="1096" spans="1:8">
      <c r="A1096" s="185" t="s">
        <v>931</v>
      </c>
      <c r="B1096" s="166" t="s">
        <v>1468</v>
      </c>
      <c r="C1096" s="16" t="s">
        <v>1127</v>
      </c>
      <c r="D1096" s="4"/>
      <c r="E1096" s="11">
        <v>300</v>
      </c>
      <c r="F1096" s="3"/>
      <c r="G1096" s="3"/>
      <c r="H1096" s="3"/>
    </row>
    <row r="1097" spans="1:8">
      <c r="A1097" s="185" t="s">
        <v>961</v>
      </c>
      <c r="B1097" s="166" t="s">
        <v>1674</v>
      </c>
      <c r="C1097" s="58" t="s">
        <v>1128</v>
      </c>
      <c r="D1097" s="44"/>
      <c r="E1097" s="11">
        <v>3950</v>
      </c>
      <c r="F1097" s="3"/>
      <c r="G1097" s="3"/>
      <c r="H1097" s="3"/>
    </row>
    <row r="1098" spans="1:8">
      <c r="A1098" s="185" t="s">
        <v>2264</v>
      </c>
      <c r="B1098" s="166" t="s">
        <v>1675</v>
      </c>
      <c r="C1098" s="58" t="s">
        <v>1129</v>
      </c>
      <c r="D1098" s="44"/>
      <c r="E1098" s="11">
        <v>200</v>
      </c>
      <c r="F1098" s="3"/>
      <c r="G1098" s="3"/>
      <c r="H1098" s="3"/>
    </row>
    <row r="1099" spans="1:8">
      <c r="A1099" s="185" t="s">
        <v>2265</v>
      </c>
      <c r="B1099" s="166"/>
      <c r="C1099" s="58" t="s">
        <v>1131</v>
      </c>
      <c r="D1099" s="44"/>
      <c r="E1099" s="11">
        <v>100</v>
      </c>
      <c r="F1099" s="3"/>
      <c r="G1099" s="3"/>
      <c r="H1099" s="3"/>
    </row>
    <row r="1100" spans="1:8">
      <c r="A1100" s="185" t="s">
        <v>2883</v>
      </c>
      <c r="B1100" s="166"/>
      <c r="C1100" s="58" t="s">
        <v>1133</v>
      </c>
      <c r="D1100" s="44"/>
      <c r="E1100" s="11">
        <v>300</v>
      </c>
      <c r="F1100" s="3"/>
      <c r="G1100" s="3"/>
      <c r="H1100" s="3"/>
    </row>
    <row r="1101" spans="1:8">
      <c r="A1101" s="185" t="s">
        <v>2884</v>
      </c>
      <c r="B1101" s="115" t="s">
        <v>3360</v>
      </c>
      <c r="C1101" s="58" t="s">
        <v>1135</v>
      </c>
      <c r="D1101" s="44"/>
      <c r="E1101" s="11">
        <v>400</v>
      </c>
      <c r="F1101" s="3"/>
      <c r="G1101" s="3"/>
      <c r="H1101" s="3"/>
    </row>
    <row r="1102" spans="1:8">
      <c r="A1102" s="185" t="s">
        <v>2885</v>
      </c>
      <c r="B1102" s="166" t="s">
        <v>1676</v>
      </c>
      <c r="C1102" s="58" t="s">
        <v>1136</v>
      </c>
      <c r="D1102" s="44"/>
      <c r="E1102" s="11">
        <v>400</v>
      </c>
      <c r="F1102" s="3"/>
      <c r="G1102" s="3"/>
      <c r="H1102" s="3"/>
    </row>
    <row r="1103" spans="1:8" ht="31.2">
      <c r="A1103" s="185" t="s">
        <v>2886</v>
      </c>
      <c r="B1103" s="96"/>
      <c r="C1103" s="58" t="s">
        <v>1138</v>
      </c>
      <c r="D1103" s="44"/>
      <c r="E1103" s="11">
        <v>450</v>
      </c>
      <c r="F1103" s="3"/>
      <c r="G1103" s="3"/>
      <c r="H1103" s="3"/>
    </row>
    <row r="1104" spans="1:8" ht="31.2">
      <c r="A1104" s="190" t="s">
        <v>2887</v>
      </c>
      <c r="B1104" s="110" t="s">
        <v>3361</v>
      </c>
      <c r="C1104" s="145" t="s">
        <v>1140</v>
      </c>
      <c r="D1104" s="44"/>
      <c r="E1104" s="11">
        <v>450</v>
      </c>
      <c r="F1104" s="3"/>
      <c r="G1104" s="3"/>
      <c r="H1104" s="3"/>
    </row>
    <row r="1105" spans="1:8">
      <c r="A1105" s="185" t="s">
        <v>2888</v>
      </c>
      <c r="B1105" s="97" t="s">
        <v>1677</v>
      </c>
      <c r="C1105" s="58" t="s">
        <v>1141</v>
      </c>
      <c r="D1105" s="44"/>
      <c r="E1105" s="11">
        <v>2750</v>
      </c>
      <c r="F1105" s="3"/>
      <c r="G1105" s="3"/>
      <c r="H1105" s="3"/>
    </row>
    <row r="1106" spans="1:8">
      <c r="A1106" s="185" t="s">
        <v>2889</v>
      </c>
      <c r="B1106" s="118" t="s">
        <v>3362</v>
      </c>
      <c r="C1106" s="58" t="s">
        <v>1143</v>
      </c>
      <c r="D1106" s="44"/>
      <c r="E1106" s="11">
        <v>650</v>
      </c>
      <c r="F1106" s="3"/>
      <c r="G1106" s="3"/>
      <c r="H1106" s="3"/>
    </row>
    <row r="1107" spans="1:8">
      <c r="A1107" s="185" t="s">
        <v>2890</v>
      </c>
      <c r="B1107" s="118" t="s">
        <v>3362</v>
      </c>
      <c r="C1107" s="58" t="s">
        <v>1145</v>
      </c>
      <c r="D1107" s="44"/>
      <c r="E1107" s="11">
        <v>650</v>
      </c>
      <c r="F1107" s="3"/>
      <c r="G1107" s="3"/>
      <c r="H1107" s="3"/>
    </row>
    <row r="1108" spans="1:8">
      <c r="A1108" s="185" t="s">
        <v>2891</v>
      </c>
      <c r="B1108" s="110" t="s">
        <v>3363</v>
      </c>
      <c r="C1108" s="58" t="s">
        <v>1147</v>
      </c>
      <c r="D1108" s="44"/>
      <c r="E1108" s="11">
        <v>650</v>
      </c>
      <c r="F1108" s="3"/>
      <c r="G1108" s="3"/>
      <c r="H1108" s="3"/>
    </row>
    <row r="1109" spans="1:8">
      <c r="A1109" s="185" t="s">
        <v>2892</v>
      </c>
      <c r="B1109" s="97" t="s">
        <v>3364</v>
      </c>
      <c r="C1109" s="58" t="s">
        <v>1149</v>
      </c>
      <c r="D1109" s="44"/>
      <c r="E1109" s="11">
        <v>900</v>
      </c>
      <c r="F1109" s="3"/>
      <c r="G1109" s="3"/>
      <c r="H1109" s="3"/>
    </row>
    <row r="1110" spans="1:8">
      <c r="A1110" s="185" t="s">
        <v>2893</v>
      </c>
      <c r="B1110" s="166" t="s">
        <v>3365</v>
      </c>
      <c r="C1110" s="58" t="s">
        <v>1151</v>
      </c>
      <c r="D1110" s="44"/>
      <c r="E1110" s="11">
        <v>550</v>
      </c>
      <c r="F1110" s="3"/>
      <c r="G1110" s="3"/>
      <c r="H1110" s="3"/>
    </row>
    <row r="1111" spans="1:8">
      <c r="A1111" s="185" t="s">
        <v>2894</v>
      </c>
      <c r="B1111" s="166" t="s">
        <v>1678</v>
      </c>
      <c r="C1111" s="58" t="s">
        <v>1152</v>
      </c>
      <c r="D1111" s="44"/>
      <c r="E1111" s="11">
        <v>3500</v>
      </c>
      <c r="F1111" s="3"/>
      <c r="G1111" s="3"/>
      <c r="H1111" s="3"/>
    </row>
    <row r="1112" spans="1:8">
      <c r="A1112" s="185" t="s">
        <v>2895</v>
      </c>
      <c r="B1112" s="166" t="s">
        <v>1679</v>
      </c>
      <c r="C1112" s="58" t="s">
        <v>1153</v>
      </c>
      <c r="D1112" s="44"/>
      <c r="E1112" s="11">
        <v>400</v>
      </c>
      <c r="F1112" s="3"/>
      <c r="G1112" s="3"/>
      <c r="H1112" s="3"/>
    </row>
    <row r="1113" spans="1:8">
      <c r="A1113" s="185" t="s">
        <v>2896</v>
      </c>
      <c r="B1113" s="166" t="s">
        <v>1680</v>
      </c>
      <c r="C1113" s="58" t="s">
        <v>1154</v>
      </c>
      <c r="D1113" s="44"/>
      <c r="E1113" s="11">
        <v>10650</v>
      </c>
      <c r="F1113" s="3"/>
      <c r="G1113" s="3"/>
      <c r="H1113" s="3"/>
    </row>
    <row r="1114" spans="1:8">
      <c r="A1114" s="185" t="s">
        <v>2897</v>
      </c>
      <c r="B1114" s="166" t="s">
        <v>1681</v>
      </c>
      <c r="C1114" s="58" t="s">
        <v>1155</v>
      </c>
      <c r="D1114" s="44"/>
      <c r="E1114" s="11">
        <v>150</v>
      </c>
      <c r="F1114" s="3"/>
      <c r="G1114" s="3"/>
      <c r="H1114" s="3"/>
    </row>
    <row r="1115" spans="1:8">
      <c r="A1115" s="185" t="s">
        <v>2898</v>
      </c>
      <c r="B1115" s="166" t="s">
        <v>1682</v>
      </c>
      <c r="C1115" s="58" t="s">
        <v>1156</v>
      </c>
      <c r="D1115" s="44"/>
      <c r="E1115" s="11">
        <v>100</v>
      </c>
      <c r="F1115" s="3"/>
      <c r="G1115" s="3"/>
      <c r="H1115" s="3"/>
    </row>
    <row r="1116" spans="1:8">
      <c r="A1116" s="185" t="s">
        <v>2899</v>
      </c>
      <c r="B1116" s="166" t="s">
        <v>1683</v>
      </c>
      <c r="C1116" s="58" t="s">
        <v>1157</v>
      </c>
      <c r="D1116" s="44"/>
      <c r="E1116" s="11">
        <v>50</v>
      </c>
      <c r="F1116" s="3"/>
      <c r="G1116" s="3"/>
      <c r="H1116" s="3"/>
    </row>
    <row r="1117" spans="1:8">
      <c r="A1117" s="185" t="s">
        <v>2900</v>
      </c>
      <c r="B1117" s="166" t="s">
        <v>1684</v>
      </c>
      <c r="C1117" s="58" t="s">
        <v>1158</v>
      </c>
      <c r="D1117" s="44"/>
      <c r="E1117" s="11">
        <v>50</v>
      </c>
      <c r="F1117" s="3"/>
      <c r="G1117" s="3"/>
      <c r="H1117" s="3"/>
    </row>
    <row r="1118" spans="1:8">
      <c r="A1118" s="185" t="s">
        <v>2901</v>
      </c>
      <c r="B1118" s="166" t="s">
        <v>1685</v>
      </c>
      <c r="C1118" s="58" t="s">
        <v>1159</v>
      </c>
      <c r="D1118" s="44"/>
      <c r="E1118" s="11">
        <v>100</v>
      </c>
      <c r="F1118" s="3"/>
      <c r="G1118" s="3"/>
      <c r="H1118" s="3"/>
    </row>
    <row r="1119" spans="1:8">
      <c r="A1119" s="185" t="s">
        <v>2902</v>
      </c>
      <c r="B1119" s="166" t="s">
        <v>1686</v>
      </c>
      <c r="C1119" s="58" t="s">
        <v>1160</v>
      </c>
      <c r="D1119" s="44"/>
      <c r="E1119" s="11">
        <v>100</v>
      </c>
      <c r="F1119" s="3"/>
      <c r="G1119" s="3"/>
      <c r="H1119" s="3"/>
    </row>
    <row r="1120" spans="1:8">
      <c r="A1120" s="185" t="s">
        <v>2903</v>
      </c>
      <c r="B1120" s="166" t="s">
        <v>3366</v>
      </c>
      <c r="C1120" s="58" t="s">
        <v>1161</v>
      </c>
      <c r="D1120" s="44"/>
      <c r="E1120" s="11">
        <v>200</v>
      </c>
      <c r="F1120" s="3"/>
      <c r="G1120" s="3"/>
      <c r="H1120" s="3"/>
    </row>
    <row r="1121" spans="1:8">
      <c r="A1121" s="185"/>
      <c r="B1121" s="166"/>
      <c r="C1121" s="87" t="s">
        <v>3490</v>
      </c>
      <c r="D1121" s="44"/>
      <c r="E1121" s="11"/>
      <c r="F1121" s="3"/>
      <c r="G1121" s="3"/>
      <c r="H1121" s="3"/>
    </row>
    <row r="1122" spans="1:8">
      <c r="A1122" s="185" t="s">
        <v>2904</v>
      </c>
      <c r="B1122" s="166"/>
      <c r="C1122" s="58" t="s">
        <v>3484</v>
      </c>
      <c r="D1122" s="44" t="s">
        <v>175</v>
      </c>
      <c r="E1122" s="11">
        <v>150</v>
      </c>
      <c r="F1122" s="3"/>
      <c r="G1122" s="3"/>
      <c r="H1122" s="3"/>
    </row>
    <row r="1123" spans="1:8">
      <c r="A1123" s="185" t="s">
        <v>3487</v>
      </c>
      <c r="B1123" s="166"/>
      <c r="C1123" s="58" t="s">
        <v>3485</v>
      </c>
      <c r="D1123" s="44" t="s">
        <v>175</v>
      </c>
      <c r="E1123" s="11">
        <v>100</v>
      </c>
      <c r="F1123" s="3"/>
      <c r="G1123" s="3"/>
      <c r="H1123" s="3"/>
    </row>
    <row r="1124" spans="1:8">
      <c r="A1124" s="185" t="s">
        <v>3488</v>
      </c>
      <c r="B1124" s="166"/>
      <c r="C1124" s="58" t="s">
        <v>3513</v>
      </c>
      <c r="D1124" s="44" t="s">
        <v>175</v>
      </c>
      <c r="E1124" s="11">
        <v>100</v>
      </c>
      <c r="F1124" s="3"/>
      <c r="G1124" s="3"/>
      <c r="H1124" s="3"/>
    </row>
    <row r="1125" spans="1:8">
      <c r="A1125" s="185" t="s">
        <v>3489</v>
      </c>
      <c r="B1125" s="166"/>
      <c r="C1125" s="58" t="s">
        <v>3486</v>
      </c>
      <c r="D1125" s="44"/>
      <c r="E1125" s="11">
        <v>120</v>
      </c>
      <c r="F1125" s="3"/>
      <c r="G1125" s="3"/>
      <c r="H1125" s="3"/>
    </row>
    <row r="1126" spans="1:8">
      <c r="A1126" s="195" t="s">
        <v>966</v>
      </c>
      <c r="B1126" s="55"/>
      <c r="C1126" s="87" t="s">
        <v>1163</v>
      </c>
      <c r="D1126" s="44"/>
      <c r="E1126" s="11"/>
      <c r="F1126" s="51"/>
      <c r="G1126" s="52"/>
      <c r="H1126" s="13">
        <f t="shared" ref="H1126" si="7">G1126*1.1</f>
        <v>0</v>
      </c>
    </row>
    <row r="1127" spans="1:8">
      <c r="A1127" s="196" t="s">
        <v>968</v>
      </c>
      <c r="B1127" s="166" t="s">
        <v>1687</v>
      </c>
      <c r="C1127" s="16" t="s">
        <v>1164</v>
      </c>
      <c r="D1127" s="4" t="s">
        <v>13</v>
      </c>
      <c r="E1127" s="11">
        <v>500</v>
      </c>
      <c r="F1127" s="3"/>
      <c r="G1127" s="3"/>
      <c r="H1127" s="3"/>
    </row>
    <row r="1128" spans="1:8">
      <c r="A1128" s="196" t="s">
        <v>979</v>
      </c>
      <c r="B1128" s="166" t="s">
        <v>1687</v>
      </c>
      <c r="C1128" s="16" t="s">
        <v>1165</v>
      </c>
      <c r="D1128" s="4" t="s">
        <v>13</v>
      </c>
      <c r="E1128" s="11">
        <v>400</v>
      </c>
      <c r="F1128" s="3"/>
      <c r="G1128" s="3"/>
      <c r="H1128" s="3"/>
    </row>
    <row r="1129" spans="1:8">
      <c r="A1129" s="196" t="s">
        <v>993</v>
      </c>
      <c r="B1129" s="166" t="s">
        <v>1688</v>
      </c>
      <c r="C1129" s="58" t="s">
        <v>1166</v>
      </c>
      <c r="D1129" s="4" t="s">
        <v>175</v>
      </c>
      <c r="E1129" s="11">
        <v>50</v>
      </c>
      <c r="F1129" s="3"/>
      <c r="G1129" s="3"/>
      <c r="H1129" s="3"/>
    </row>
    <row r="1130" spans="1:8" ht="31.2">
      <c r="A1130" s="196" t="s">
        <v>1009</v>
      </c>
      <c r="B1130" s="166" t="s">
        <v>3367</v>
      </c>
      <c r="C1130" s="88" t="s">
        <v>1167</v>
      </c>
      <c r="D1130" s="4" t="s">
        <v>175</v>
      </c>
      <c r="E1130" s="11">
        <v>20</v>
      </c>
      <c r="F1130" s="3"/>
      <c r="G1130" s="3"/>
      <c r="H1130" s="3"/>
    </row>
    <row r="1131" spans="1:8">
      <c r="A1131" s="196" t="s">
        <v>2266</v>
      </c>
      <c r="B1131" s="166" t="s">
        <v>1689</v>
      </c>
      <c r="C1131" s="58" t="s">
        <v>1168</v>
      </c>
      <c r="D1131" s="4" t="s">
        <v>175</v>
      </c>
      <c r="E1131" s="11">
        <v>100</v>
      </c>
      <c r="F1131" s="3"/>
      <c r="G1131" s="3"/>
      <c r="H1131" s="3"/>
    </row>
    <row r="1132" spans="1:8">
      <c r="A1132" s="196" t="s">
        <v>2267</v>
      </c>
      <c r="B1132" s="166" t="s">
        <v>3368</v>
      </c>
      <c r="C1132" s="88" t="s">
        <v>1169</v>
      </c>
      <c r="D1132" s="4" t="s">
        <v>175</v>
      </c>
      <c r="E1132" s="11">
        <v>100</v>
      </c>
      <c r="F1132" s="3"/>
      <c r="G1132" s="3"/>
      <c r="H1132" s="3"/>
    </row>
    <row r="1133" spans="1:8">
      <c r="A1133" s="196" t="s">
        <v>2268</v>
      </c>
      <c r="B1133" s="115" t="s">
        <v>3369</v>
      </c>
      <c r="C1133" s="88" t="s">
        <v>1170</v>
      </c>
      <c r="D1133" s="4" t="s">
        <v>175</v>
      </c>
      <c r="E1133" s="11">
        <v>120</v>
      </c>
      <c r="F1133" s="3"/>
      <c r="G1133" s="3"/>
      <c r="H1133" s="3"/>
    </row>
    <row r="1134" spans="1:8" ht="31.2">
      <c r="A1134" s="196" t="s">
        <v>2905</v>
      </c>
      <c r="B1134" s="166" t="s">
        <v>3370</v>
      </c>
      <c r="C1134" s="88" t="s">
        <v>1171</v>
      </c>
      <c r="D1134" s="4" t="s">
        <v>175</v>
      </c>
      <c r="E1134" s="11">
        <v>150</v>
      </c>
      <c r="F1134" s="3"/>
      <c r="G1134" s="3"/>
      <c r="H1134" s="3"/>
    </row>
    <row r="1135" spans="1:8">
      <c r="A1135" s="196" t="s">
        <v>2906</v>
      </c>
      <c r="B1135" s="56" t="s">
        <v>1690</v>
      </c>
      <c r="C1135" s="58" t="s">
        <v>1172</v>
      </c>
      <c r="D1135" s="4" t="s">
        <v>175</v>
      </c>
      <c r="E1135" s="11">
        <v>100</v>
      </c>
      <c r="F1135" s="3"/>
      <c r="G1135" s="3"/>
      <c r="H1135" s="3"/>
    </row>
    <row r="1136" spans="1:8">
      <c r="A1136" s="196" t="s">
        <v>2907</v>
      </c>
      <c r="B1136" s="56" t="s">
        <v>1691</v>
      </c>
      <c r="C1136" s="88" t="s">
        <v>1173</v>
      </c>
      <c r="D1136" s="4" t="s">
        <v>175</v>
      </c>
      <c r="E1136" s="11">
        <v>100</v>
      </c>
      <c r="F1136" s="3"/>
      <c r="G1136" s="3"/>
      <c r="H1136" s="3"/>
    </row>
    <row r="1137" spans="1:8">
      <c r="A1137" s="196" t="s">
        <v>2908</v>
      </c>
      <c r="B1137" s="56" t="s">
        <v>1693</v>
      </c>
      <c r="C1137" s="58" t="s">
        <v>1174</v>
      </c>
      <c r="D1137" s="4" t="s">
        <v>175</v>
      </c>
      <c r="E1137" s="11">
        <v>100</v>
      </c>
      <c r="F1137" s="3"/>
      <c r="G1137" s="3"/>
      <c r="H1137" s="3"/>
    </row>
    <row r="1138" spans="1:8">
      <c r="A1138" s="196" t="s">
        <v>2909</v>
      </c>
      <c r="B1138" s="56" t="s">
        <v>1692</v>
      </c>
      <c r="C1138" s="58" t="s">
        <v>1175</v>
      </c>
      <c r="D1138" s="4" t="s">
        <v>175</v>
      </c>
      <c r="E1138" s="11">
        <v>100</v>
      </c>
      <c r="F1138" s="3"/>
      <c r="G1138" s="3"/>
      <c r="H1138" s="3"/>
    </row>
    <row r="1139" spans="1:8">
      <c r="A1139" s="196" t="s">
        <v>2910</v>
      </c>
      <c r="B1139" s="56" t="s">
        <v>1694</v>
      </c>
      <c r="C1139" s="58" t="s">
        <v>1176</v>
      </c>
      <c r="D1139" s="4" t="s">
        <v>175</v>
      </c>
      <c r="E1139" s="11">
        <v>100</v>
      </c>
      <c r="F1139" s="3"/>
      <c r="G1139" s="3"/>
      <c r="H1139" s="3"/>
    </row>
    <row r="1140" spans="1:8">
      <c r="A1140" s="196" t="s">
        <v>2911</v>
      </c>
      <c r="B1140" s="56" t="s">
        <v>1695</v>
      </c>
      <c r="C1140" s="69" t="s">
        <v>1177</v>
      </c>
      <c r="D1140" s="4" t="s">
        <v>175</v>
      </c>
      <c r="E1140" s="11">
        <v>120</v>
      </c>
      <c r="F1140" s="3"/>
      <c r="G1140" s="3"/>
      <c r="H1140" s="3"/>
    </row>
    <row r="1141" spans="1:8">
      <c r="A1141" s="196" t="s">
        <v>2912</v>
      </c>
      <c r="B1141" s="56" t="s">
        <v>1696</v>
      </c>
      <c r="C1141" s="58" t="s">
        <v>1743</v>
      </c>
      <c r="D1141" s="4" t="s">
        <v>175</v>
      </c>
      <c r="E1141" s="11">
        <v>50</v>
      </c>
      <c r="F1141" s="3"/>
      <c r="G1141" s="3"/>
      <c r="H1141" s="3"/>
    </row>
    <row r="1142" spans="1:8">
      <c r="A1142" s="196" t="s">
        <v>2913</v>
      </c>
      <c r="B1142" s="56" t="s">
        <v>3472</v>
      </c>
      <c r="C1142" s="58" t="s">
        <v>1178</v>
      </c>
      <c r="D1142" s="4" t="s">
        <v>175</v>
      </c>
      <c r="E1142" s="11">
        <v>100</v>
      </c>
      <c r="F1142" s="3"/>
      <c r="G1142" s="3"/>
      <c r="H1142" s="3"/>
    </row>
    <row r="1143" spans="1:8">
      <c r="A1143" s="196" t="s">
        <v>2914</v>
      </c>
      <c r="B1143" s="56" t="s">
        <v>1697</v>
      </c>
      <c r="C1143" s="58" t="s">
        <v>1179</v>
      </c>
      <c r="D1143" s="4" t="s">
        <v>175</v>
      </c>
      <c r="E1143" s="11">
        <v>50</v>
      </c>
      <c r="F1143" s="3"/>
      <c r="G1143" s="3"/>
      <c r="H1143" s="3"/>
    </row>
    <row r="1144" spans="1:8">
      <c r="A1144" s="196" t="s">
        <v>2915</v>
      </c>
      <c r="B1144" s="56"/>
      <c r="C1144" s="58" t="s">
        <v>1180</v>
      </c>
      <c r="D1144" s="44" t="s">
        <v>178</v>
      </c>
      <c r="E1144" s="11">
        <v>500</v>
      </c>
      <c r="F1144" s="3"/>
      <c r="G1144" s="3"/>
      <c r="H1144" s="3"/>
    </row>
    <row r="1145" spans="1:8" ht="31.2">
      <c r="A1145" s="196" t="s">
        <v>2916</v>
      </c>
      <c r="B1145" s="56"/>
      <c r="C1145" s="58" t="s">
        <v>3630</v>
      </c>
      <c r="D1145" s="4" t="s">
        <v>175</v>
      </c>
      <c r="E1145" s="11">
        <v>500</v>
      </c>
      <c r="F1145" s="3"/>
      <c r="G1145" s="3"/>
      <c r="H1145" s="3"/>
    </row>
    <row r="1146" spans="1:8" ht="31.2">
      <c r="A1146" s="196" t="s">
        <v>2917</v>
      </c>
      <c r="B1146" s="56"/>
      <c r="C1146" s="58" t="s">
        <v>3631</v>
      </c>
      <c r="D1146" s="4" t="s">
        <v>175</v>
      </c>
      <c r="E1146" s="11">
        <v>300</v>
      </c>
      <c r="F1146" s="3"/>
      <c r="G1146" s="3"/>
      <c r="H1146" s="3"/>
    </row>
    <row r="1147" spans="1:8">
      <c r="A1147" s="196" t="s">
        <v>2918</v>
      </c>
      <c r="B1147" s="56"/>
      <c r="C1147" s="88" t="s">
        <v>1181</v>
      </c>
      <c r="D1147" s="4" t="s">
        <v>175</v>
      </c>
      <c r="E1147" s="11">
        <v>120</v>
      </c>
      <c r="F1147" s="3"/>
      <c r="G1147" s="3"/>
      <c r="H1147" s="3"/>
    </row>
    <row r="1148" spans="1:8">
      <c r="A1148" s="196" t="s">
        <v>2919</v>
      </c>
      <c r="B1148" s="56" t="s">
        <v>1651</v>
      </c>
      <c r="C1148" s="88" t="s">
        <v>1182</v>
      </c>
      <c r="D1148" s="4" t="s">
        <v>175</v>
      </c>
      <c r="E1148" s="11">
        <v>150</v>
      </c>
      <c r="F1148" s="3"/>
      <c r="G1148" s="3"/>
      <c r="H1148" s="3"/>
    </row>
    <row r="1149" spans="1:8">
      <c r="A1149" s="196" t="s">
        <v>2920</v>
      </c>
      <c r="B1149" s="115" t="s">
        <v>3371</v>
      </c>
      <c r="C1149" s="88" t="s">
        <v>1183</v>
      </c>
      <c r="D1149" s="4" t="s">
        <v>175</v>
      </c>
      <c r="E1149" s="11">
        <v>100</v>
      </c>
      <c r="F1149" s="3"/>
      <c r="G1149" s="3"/>
      <c r="H1149" s="3"/>
    </row>
    <row r="1150" spans="1:8">
      <c r="A1150" s="196" t="s">
        <v>2921</v>
      </c>
      <c r="B1150" s="118" t="s">
        <v>3372</v>
      </c>
      <c r="C1150" s="88" t="s">
        <v>1184</v>
      </c>
      <c r="D1150" s="4" t="s">
        <v>175</v>
      </c>
      <c r="E1150" s="11">
        <v>150</v>
      </c>
      <c r="F1150" s="3"/>
      <c r="G1150" s="3"/>
      <c r="H1150" s="3"/>
    </row>
    <row r="1151" spans="1:8">
      <c r="A1151" s="196" t="s">
        <v>3632</v>
      </c>
      <c r="B1151" s="118" t="s">
        <v>3372</v>
      </c>
      <c r="C1151" s="88" t="s">
        <v>1185</v>
      </c>
      <c r="D1151" s="4" t="s">
        <v>175</v>
      </c>
      <c r="E1151" s="11">
        <v>100</v>
      </c>
      <c r="F1151" s="3"/>
      <c r="G1151" s="3"/>
      <c r="H1151" s="3"/>
    </row>
    <row r="1152" spans="1:8">
      <c r="A1152" s="195" t="s">
        <v>1047</v>
      </c>
      <c r="B1152" s="55"/>
      <c r="C1152" s="87" t="s">
        <v>1187</v>
      </c>
      <c r="D1152" s="26"/>
      <c r="E1152" s="11"/>
      <c r="F1152" s="3"/>
      <c r="G1152" s="3"/>
      <c r="H1152" s="3"/>
    </row>
    <row r="1153" spans="1:8">
      <c r="A1153" s="196" t="s">
        <v>1049</v>
      </c>
      <c r="B1153" s="4" t="s">
        <v>1449</v>
      </c>
      <c r="C1153" s="16" t="s">
        <v>1188</v>
      </c>
      <c r="D1153" s="4" t="s">
        <v>13</v>
      </c>
      <c r="E1153" s="11">
        <v>700</v>
      </c>
      <c r="F1153" s="3"/>
      <c r="G1153" s="3"/>
      <c r="H1153" s="3"/>
    </row>
    <row r="1154" spans="1:8">
      <c r="A1154" s="196" t="s">
        <v>1051</v>
      </c>
      <c r="B1154" s="4" t="s">
        <v>1449</v>
      </c>
      <c r="C1154" s="16" t="s">
        <v>1189</v>
      </c>
      <c r="D1154" s="4" t="s">
        <v>13</v>
      </c>
      <c r="E1154" s="11">
        <v>600</v>
      </c>
      <c r="F1154" s="3"/>
      <c r="G1154" s="3"/>
      <c r="H1154" s="3"/>
    </row>
    <row r="1155" spans="1:8">
      <c r="A1155" s="196" t="s">
        <v>1053</v>
      </c>
      <c r="B1155" s="56" t="s">
        <v>1698</v>
      </c>
      <c r="C1155" s="58" t="s">
        <v>1190</v>
      </c>
      <c r="D1155" s="44" t="s">
        <v>178</v>
      </c>
      <c r="E1155" s="11">
        <v>250</v>
      </c>
      <c r="F1155" s="3"/>
      <c r="G1155" s="3"/>
      <c r="H1155" s="3"/>
    </row>
    <row r="1156" spans="1:8">
      <c r="A1156" s="196" t="s">
        <v>2922</v>
      </c>
      <c r="B1156" s="4" t="s">
        <v>1451</v>
      </c>
      <c r="C1156" s="58" t="s">
        <v>1191</v>
      </c>
      <c r="D1156" s="44" t="s">
        <v>178</v>
      </c>
      <c r="E1156" s="11">
        <v>300</v>
      </c>
      <c r="F1156" s="3"/>
      <c r="G1156" s="3"/>
      <c r="H1156" s="3"/>
    </row>
    <row r="1157" spans="1:8">
      <c r="A1157" s="196" t="s">
        <v>2923</v>
      </c>
      <c r="B1157" s="4" t="s">
        <v>1452</v>
      </c>
      <c r="C1157" s="58" t="s">
        <v>1192</v>
      </c>
      <c r="D1157" s="44" t="s">
        <v>178</v>
      </c>
      <c r="E1157" s="11">
        <v>250</v>
      </c>
      <c r="F1157" s="3"/>
      <c r="G1157" s="3"/>
      <c r="H1157" s="3"/>
    </row>
    <row r="1158" spans="1:8">
      <c r="A1158" s="196" t="s">
        <v>2924</v>
      </c>
      <c r="B1158" s="4" t="s">
        <v>1453</v>
      </c>
      <c r="C1158" s="58" t="s">
        <v>1193</v>
      </c>
      <c r="D1158" s="44" t="s">
        <v>178</v>
      </c>
      <c r="E1158" s="11">
        <v>250</v>
      </c>
      <c r="F1158" s="3"/>
      <c r="G1158" s="3"/>
      <c r="H1158" s="3"/>
    </row>
    <row r="1159" spans="1:8">
      <c r="A1159" s="196" t="s">
        <v>2925</v>
      </c>
      <c r="B1159" s="115" t="s">
        <v>3373</v>
      </c>
      <c r="C1159" s="58" t="s">
        <v>1194</v>
      </c>
      <c r="D1159" s="44" t="s">
        <v>1195</v>
      </c>
      <c r="E1159" s="11">
        <v>2550</v>
      </c>
      <c r="F1159" s="3"/>
      <c r="G1159" s="3"/>
      <c r="H1159" s="3"/>
    </row>
    <row r="1160" spans="1:8">
      <c r="A1160" s="196" t="s">
        <v>2926</v>
      </c>
      <c r="B1160" s="56" t="s">
        <v>1667</v>
      </c>
      <c r="C1160" s="58" t="s">
        <v>1196</v>
      </c>
      <c r="D1160" s="44" t="s">
        <v>1195</v>
      </c>
      <c r="E1160" s="11">
        <v>1000</v>
      </c>
      <c r="F1160" s="3"/>
      <c r="G1160" s="3"/>
      <c r="H1160" s="3"/>
    </row>
    <row r="1161" spans="1:8">
      <c r="A1161" s="196" t="s">
        <v>2927</v>
      </c>
      <c r="B1161" s="56" t="s">
        <v>1667</v>
      </c>
      <c r="C1161" s="58" t="s">
        <v>1197</v>
      </c>
      <c r="D1161" s="44" t="s">
        <v>1195</v>
      </c>
      <c r="E1161" s="11">
        <v>1000</v>
      </c>
      <c r="F1161" s="3"/>
      <c r="G1161" s="3"/>
      <c r="H1161" s="3"/>
    </row>
    <row r="1162" spans="1:8">
      <c r="A1162" s="196" t="s">
        <v>2928</v>
      </c>
      <c r="B1162" s="56" t="s">
        <v>1699</v>
      </c>
      <c r="C1162" s="58" t="s">
        <v>1198</v>
      </c>
      <c r="D1162" s="44" t="s">
        <v>178</v>
      </c>
      <c r="E1162" s="11">
        <v>400</v>
      </c>
      <c r="F1162" s="3"/>
      <c r="G1162" s="3"/>
      <c r="H1162" s="3"/>
    </row>
    <row r="1163" spans="1:8">
      <c r="A1163" s="196" t="s">
        <v>2929</v>
      </c>
      <c r="B1163" s="115" t="s">
        <v>3374</v>
      </c>
      <c r="C1163" s="58" t="s">
        <v>1199</v>
      </c>
      <c r="D1163" s="44" t="s">
        <v>178</v>
      </c>
      <c r="E1163" s="11">
        <v>500</v>
      </c>
      <c r="F1163" s="3"/>
      <c r="G1163" s="3"/>
      <c r="H1163" s="3"/>
    </row>
    <row r="1164" spans="1:8">
      <c r="A1164" s="196" t="s">
        <v>2930</v>
      </c>
      <c r="B1164" s="4" t="s">
        <v>1450</v>
      </c>
      <c r="C1164" s="58" t="s">
        <v>1200</v>
      </c>
      <c r="D1164" s="44" t="s">
        <v>178</v>
      </c>
      <c r="E1164" s="11">
        <v>700</v>
      </c>
      <c r="F1164" s="3"/>
      <c r="G1164" s="3"/>
      <c r="H1164" s="3"/>
    </row>
    <row r="1165" spans="1:8" ht="31.2">
      <c r="A1165" s="196" t="s">
        <v>2931</v>
      </c>
      <c r="B1165" s="4" t="s">
        <v>3375</v>
      </c>
      <c r="C1165" s="58" t="s">
        <v>1201</v>
      </c>
      <c r="D1165" s="44" t="s">
        <v>1202</v>
      </c>
      <c r="E1165" s="11">
        <v>400</v>
      </c>
      <c r="F1165" s="3"/>
      <c r="G1165" s="3"/>
      <c r="H1165" s="3"/>
    </row>
    <row r="1166" spans="1:8">
      <c r="A1166" s="195" t="s">
        <v>1121</v>
      </c>
      <c r="B1166" s="55"/>
      <c r="C1166" s="87" t="s">
        <v>1204</v>
      </c>
      <c r="D1166" s="44"/>
      <c r="E1166" s="11"/>
      <c r="F1166" s="51"/>
      <c r="G1166" s="52"/>
      <c r="H1166" s="13">
        <f t="shared" ref="H1166" si="8">G1166*1.1</f>
        <v>0</v>
      </c>
    </row>
    <row r="1167" spans="1:8">
      <c r="A1167" s="196" t="s">
        <v>2269</v>
      </c>
      <c r="B1167" s="4" t="s">
        <v>1454</v>
      </c>
      <c r="C1167" s="16" t="s">
        <v>1205</v>
      </c>
      <c r="D1167" s="4" t="s">
        <v>13</v>
      </c>
      <c r="E1167" s="11">
        <f>700+300</f>
        <v>1000</v>
      </c>
      <c r="F1167" s="3"/>
      <c r="G1167" s="3"/>
      <c r="H1167" s="3"/>
    </row>
    <row r="1168" spans="1:8">
      <c r="A1168" s="196" t="s">
        <v>2270</v>
      </c>
      <c r="B1168" s="4" t="s">
        <v>1455</v>
      </c>
      <c r="C1168" s="16" t="s">
        <v>1206</v>
      </c>
      <c r="D1168" s="4" t="s">
        <v>13</v>
      </c>
      <c r="E1168" s="11">
        <f>600+300</f>
        <v>900</v>
      </c>
      <c r="F1168" s="3"/>
      <c r="G1168" s="3"/>
      <c r="H1168" s="3"/>
    </row>
    <row r="1169" spans="1:8" ht="31.2">
      <c r="A1169" s="196" t="s">
        <v>2271</v>
      </c>
      <c r="B1169" s="166"/>
      <c r="C1169" s="16" t="s">
        <v>1207</v>
      </c>
      <c r="D1169" s="44"/>
      <c r="E1169" s="11">
        <v>22000</v>
      </c>
      <c r="F1169" s="3"/>
      <c r="G1169" s="3"/>
      <c r="H1169" s="3"/>
    </row>
    <row r="1170" spans="1:8" ht="31.2">
      <c r="A1170" s="196" t="s">
        <v>2272</v>
      </c>
      <c r="B1170" s="166"/>
      <c r="C1170" s="16" t="s">
        <v>1208</v>
      </c>
      <c r="D1170" s="44"/>
      <c r="E1170" s="11"/>
      <c r="F1170" s="3"/>
      <c r="G1170" s="3"/>
      <c r="H1170" s="3"/>
    </row>
    <row r="1171" spans="1:8">
      <c r="A1171" s="196" t="s">
        <v>2932</v>
      </c>
      <c r="B1171" s="166"/>
      <c r="C1171" s="16" t="s">
        <v>1209</v>
      </c>
      <c r="D1171" s="44"/>
      <c r="E1171" s="11">
        <v>23100</v>
      </c>
      <c r="F1171" s="3"/>
      <c r="G1171" s="3"/>
      <c r="H1171" s="3"/>
    </row>
    <row r="1172" spans="1:8">
      <c r="A1172" s="196" t="s">
        <v>2933</v>
      </c>
      <c r="B1172" s="166"/>
      <c r="C1172" s="16" t="s">
        <v>1210</v>
      </c>
      <c r="D1172" s="44"/>
      <c r="E1172" s="11">
        <v>22000</v>
      </c>
      <c r="F1172" s="3"/>
      <c r="G1172" s="3"/>
      <c r="H1172" s="3"/>
    </row>
    <row r="1173" spans="1:8" ht="31.2">
      <c r="A1173" s="197" t="s">
        <v>2273</v>
      </c>
      <c r="B1173" s="166"/>
      <c r="C1173" s="170" t="s">
        <v>1211</v>
      </c>
      <c r="D1173" s="44"/>
      <c r="E1173" s="11">
        <v>16500</v>
      </c>
      <c r="F1173" s="3"/>
      <c r="G1173" s="3"/>
      <c r="H1173" s="3"/>
    </row>
    <row r="1174" spans="1:8" ht="31.2">
      <c r="A1174" s="197" t="s">
        <v>2274</v>
      </c>
      <c r="B1174" s="110" t="s">
        <v>3376</v>
      </c>
      <c r="C1174" s="145" t="s">
        <v>1212</v>
      </c>
      <c r="D1174" s="44"/>
      <c r="E1174" s="11">
        <v>20350</v>
      </c>
      <c r="F1174" s="3"/>
      <c r="G1174" s="3"/>
      <c r="H1174" s="3"/>
    </row>
    <row r="1175" spans="1:8" ht="31.2">
      <c r="A1175" s="197" t="s">
        <v>2275</v>
      </c>
      <c r="B1175" s="110" t="s">
        <v>3377</v>
      </c>
      <c r="C1175" s="145" t="s">
        <v>1213</v>
      </c>
      <c r="D1175" s="44"/>
      <c r="E1175" s="11">
        <v>18700</v>
      </c>
      <c r="F1175" s="3"/>
      <c r="G1175" s="3"/>
      <c r="H1175" s="3"/>
    </row>
    <row r="1176" spans="1:8">
      <c r="A1176" s="196" t="s">
        <v>2276</v>
      </c>
      <c r="B1176" s="97"/>
      <c r="C1176" s="58" t="s">
        <v>1214</v>
      </c>
      <c r="D1176" s="44"/>
      <c r="E1176" s="11">
        <v>18700</v>
      </c>
      <c r="F1176" s="3"/>
      <c r="G1176" s="3"/>
      <c r="H1176" s="3"/>
    </row>
    <row r="1177" spans="1:8" ht="46.8">
      <c r="A1177" s="196" t="s">
        <v>2277</v>
      </c>
      <c r="B1177" s="166" t="s">
        <v>1700</v>
      </c>
      <c r="C1177" s="16" t="s">
        <v>1215</v>
      </c>
      <c r="D1177" s="44"/>
      <c r="E1177" s="11">
        <v>30800</v>
      </c>
      <c r="F1177" s="3"/>
      <c r="G1177" s="3"/>
      <c r="H1177" s="3"/>
    </row>
    <row r="1178" spans="1:8" ht="46.8">
      <c r="A1178" s="196" t="s">
        <v>2278</v>
      </c>
      <c r="B1178" s="166" t="s">
        <v>1701</v>
      </c>
      <c r="C1178" s="58" t="s">
        <v>1216</v>
      </c>
      <c r="D1178" s="44"/>
      <c r="E1178" s="11"/>
      <c r="F1178" s="3"/>
      <c r="G1178" s="3"/>
      <c r="H1178" s="3"/>
    </row>
    <row r="1179" spans="1:8">
      <c r="A1179" s="196" t="s">
        <v>2934</v>
      </c>
      <c r="B1179" s="56" t="s">
        <v>1701</v>
      </c>
      <c r="C1179" s="58" t="s">
        <v>1217</v>
      </c>
      <c r="D1179" s="44"/>
      <c r="E1179" s="11">
        <v>9350</v>
      </c>
      <c r="F1179" s="3"/>
      <c r="G1179" s="3"/>
      <c r="H1179" s="3"/>
    </row>
    <row r="1180" spans="1:8">
      <c r="A1180" s="196" t="s">
        <v>2935</v>
      </c>
      <c r="B1180" s="56" t="s">
        <v>1701</v>
      </c>
      <c r="C1180" s="58" t="s">
        <v>1218</v>
      </c>
      <c r="D1180" s="44"/>
      <c r="E1180" s="11">
        <v>6600</v>
      </c>
      <c r="F1180" s="3"/>
      <c r="G1180" s="3"/>
      <c r="H1180" s="3"/>
    </row>
    <row r="1181" spans="1:8">
      <c r="A1181" s="196" t="s">
        <v>2936</v>
      </c>
      <c r="B1181" s="56" t="s">
        <v>1701</v>
      </c>
      <c r="C1181" s="58" t="s">
        <v>1219</v>
      </c>
      <c r="D1181" s="44"/>
      <c r="E1181" s="11">
        <v>5050</v>
      </c>
      <c r="F1181" s="3"/>
      <c r="G1181" s="3"/>
      <c r="H1181" s="3"/>
    </row>
    <row r="1182" spans="1:8">
      <c r="A1182" s="196" t="s">
        <v>2937</v>
      </c>
      <c r="B1182" s="56" t="s">
        <v>1701</v>
      </c>
      <c r="C1182" s="58" t="s">
        <v>1220</v>
      </c>
      <c r="D1182" s="44"/>
      <c r="E1182" s="11">
        <v>3300</v>
      </c>
      <c r="F1182" s="3"/>
      <c r="G1182" s="3"/>
      <c r="H1182" s="3"/>
    </row>
    <row r="1183" spans="1:8">
      <c r="A1183" s="196" t="s">
        <v>1130</v>
      </c>
      <c r="B1183" s="56" t="s">
        <v>1702</v>
      </c>
      <c r="C1183" s="58" t="s">
        <v>1221</v>
      </c>
      <c r="D1183" s="44"/>
      <c r="E1183" s="11">
        <v>11000</v>
      </c>
      <c r="F1183" s="3"/>
      <c r="G1183" s="3"/>
      <c r="H1183" s="3"/>
    </row>
    <row r="1184" spans="1:8">
      <c r="A1184" s="196" t="s">
        <v>1132</v>
      </c>
      <c r="B1184" s="56" t="s">
        <v>3378</v>
      </c>
      <c r="C1184" s="58" t="s">
        <v>1222</v>
      </c>
      <c r="D1184" s="44"/>
      <c r="E1184" s="11">
        <v>4950</v>
      </c>
      <c r="F1184" s="3"/>
      <c r="G1184" s="3"/>
      <c r="H1184" s="3"/>
    </row>
    <row r="1185" spans="1:8">
      <c r="A1185" s="196" t="s">
        <v>1134</v>
      </c>
      <c r="B1185" s="56"/>
      <c r="C1185" s="58" t="s">
        <v>1223</v>
      </c>
      <c r="D1185" s="44"/>
      <c r="E1185" s="11">
        <v>4850</v>
      </c>
      <c r="F1185" s="3"/>
      <c r="G1185" s="3"/>
      <c r="H1185" s="3"/>
    </row>
    <row r="1186" spans="1:8">
      <c r="A1186" s="196" t="s">
        <v>2279</v>
      </c>
      <c r="B1186" s="56"/>
      <c r="C1186" s="89" t="s">
        <v>1224</v>
      </c>
      <c r="D1186" s="44"/>
      <c r="E1186" s="11"/>
      <c r="F1186" s="3"/>
      <c r="G1186" s="3"/>
      <c r="H1186" s="3"/>
    </row>
    <row r="1187" spans="1:8">
      <c r="A1187" s="196" t="s">
        <v>2938</v>
      </c>
      <c r="B1187" s="56" t="s">
        <v>1665</v>
      </c>
      <c r="C1187" s="58" t="s">
        <v>1225</v>
      </c>
      <c r="D1187" s="44"/>
      <c r="E1187" s="11">
        <v>13750</v>
      </c>
      <c r="F1187" s="3"/>
      <c r="G1187" s="3"/>
      <c r="H1187" s="3"/>
    </row>
    <row r="1188" spans="1:8">
      <c r="A1188" s="196" t="s">
        <v>2939</v>
      </c>
      <c r="B1188" s="56" t="s">
        <v>3379</v>
      </c>
      <c r="C1188" s="58" t="s">
        <v>1226</v>
      </c>
      <c r="D1188" s="44"/>
      <c r="E1188" s="11">
        <v>18150</v>
      </c>
      <c r="F1188" s="3"/>
      <c r="G1188" s="3"/>
      <c r="H1188" s="3"/>
    </row>
    <row r="1189" spans="1:8" ht="31.2">
      <c r="A1189" s="196" t="s">
        <v>1137</v>
      </c>
      <c r="B1189" s="56"/>
      <c r="C1189" s="58" t="s">
        <v>1227</v>
      </c>
      <c r="D1189" s="44"/>
      <c r="E1189" s="11" t="s">
        <v>1228</v>
      </c>
      <c r="F1189" s="3"/>
      <c r="G1189" s="3"/>
      <c r="H1189" s="3"/>
    </row>
    <row r="1190" spans="1:8" ht="31.2">
      <c r="A1190" s="196" t="s">
        <v>1139</v>
      </c>
      <c r="B1190" s="115" t="s">
        <v>3380</v>
      </c>
      <c r="C1190" s="58" t="s">
        <v>1230</v>
      </c>
      <c r="D1190" s="44"/>
      <c r="E1190" s="11">
        <v>2550</v>
      </c>
      <c r="F1190" s="3"/>
      <c r="G1190" s="3"/>
      <c r="H1190" s="3"/>
    </row>
    <row r="1191" spans="1:8" ht="31.2">
      <c r="A1191" s="196" t="s">
        <v>2280</v>
      </c>
      <c r="B1191" s="56"/>
      <c r="C1191" s="58" t="s">
        <v>1231</v>
      </c>
      <c r="D1191" s="44"/>
      <c r="E1191" s="11">
        <v>1450</v>
      </c>
      <c r="F1191" s="3"/>
      <c r="G1191" s="3"/>
      <c r="H1191" s="3"/>
    </row>
    <row r="1192" spans="1:8" ht="31.2">
      <c r="A1192" s="196" t="s">
        <v>1142</v>
      </c>
      <c r="B1192" s="56"/>
      <c r="C1192" s="58" t="s">
        <v>1232</v>
      </c>
      <c r="D1192" s="44"/>
      <c r="E1192" s="11"/>
      <c r="F1192" s="3"/>
      <c r="G1192" s="3"/>
      <c r="H1192" s="3"/>
    </row>
    <row r="1193" spans="1:8">
      <c r="A1193" s="196" t="s">
        <v>2940</v>
      </c>
      <c r="B1193" s="56"/>
      <c r="C1193" s="58" t="s">
        <v>1233</v>
      </c>
      <c r="D1193" s="44"/>
      <c r="E1193" s="11">
        <v>900</v>
      </c>
      <c r="F1193" s="3"/>
      <c r="G1193" s="3"/>
      <c r="H1193" s="3"/>
    </row>
    <row r="1194" spans="1:8">
      <c r="A1194" s="196" t="s">
        <v>2941</v>
      </c>
      <c r="B1194" s="56"/>
      <c r="C1194" s="58" t="s">
        <v>1234</v>
      </c>
      <c r="D1194" s="44"/>
      <c r="E1194" s="11">
        <v>1300</v>
      </c>
      <c r="F1194" s="3"/>
      <c r="G1194" s="3"/>
      <c r="H1194" s="3"/>
    </row>
    <row r="1195" spans="1:8">
      <c r="A1195" s="196" t="s">
        <v>2942</v>
      </c>
      <c r="B1195" s="56"/>
      <c r="C1195" s="16" t="s">
        <v>1235</v>
      </c>
      <c r="D1195" s="44"/>
      <c r="E1195" s="11">
        <v>1450</v>
      </c>
      <c r="F1195" s="3"/>
      <c r="G1195" s="3"/>
      <c r="H1195" s="3"/>
    </row>
    <row r="1196" spans="1:8" ht="31.2">
      <c r="A1196" s="196" t="s">
        <v>1144</v>
      </c>
      <c r="B1196" s="166"/>
      <c r="C1196" s="16" t="s">
        <v>1236</v>
      </c>
      <c r="D1196" s="44"/>
      <c r="E1196" s="11">
        <v>350</v>
      </c>
      <c r="F1196" s="3"/>
      <c r="G1196" s="3"/>
      <c r="H1196" s="3"/>
    </row>
    <row r="1197" spans="1:8" ht="31.2">
      <c r="A1197" s="196" t="s">
        <v>1146</v>
      </c>
      <c r="B1197" s="166"/>
      <c r="C1197" s="16" t="s">
        <v>1237</v>
      </c>
      <c r="D1197" s="44"/>
      <c r="E1197" s="11">
        <v>700</v>
      </c>
      <c r="F1197" s="3"/>
      <c r="G1197" s="3"/>
      <c r="H1197" s="3"/>
    </row>
    <row r="1198" spans="1:8" ht="31.2">
      <c r="A1198" s="196" t="s">
        <v>1148</v>
      </c>
      <c r="B1198" s="166"/>
      <c r="C1198" s="58" t="s">
        <v>1238</v>
      </c>
      <c r="D1198" s="44"/>
      <c r="E1198" s="11" t="s">
        <v>1229</v>
      </c>
      <c r="F1198" s="3"/>
      <c r="G1198" s="3"/>
      <c r="H1198" s="3"/>
    </row>
    <row r="1199" spans="1:8" ht="31.2">
      <c r="A1199" s="196" t="s">
        <v>1150</v>
      </c>
      <c r="B1199" s="166"/>
      <c r="C1199" s="58" t="s">
        <v>1239</v>
      </c>
      <c r="D1199" s="44"/>
      <c r="E1199" s="11" t="s">
        <v>1240</v>
      </c>
      <c r="F1199" s="3"/>
      <c r="G1199" s="3"/>
      <c r="H1199" s="3"/>
    </row>
    <row r="1200" spans="1:8">
      <c r="A1200" s="196" t="s">
        <v>2281</v>
      </c>
      <c r="B1200" s="166" t="s">
        <v>1456</v>
      </c>
      <c r="C1200" s="58" t="s">
        <v>1241</v>
      </c>
      <c r="D1200" s="44"/>
      <c r="E1200" s="11">
        <v>200</v>
      </c>
      <c r="F1200" s="3"/>
      <c r="G1200" s="3"/>
      <c r="H1200" s="3"/>
    </row>
    <row r="1201" spans="1:8">
      <c r="A1201" s="196" t="s">
        <v>2282</v>
      </c>
      <c r="B1201" s="166"/>
      <c r="C1201" s="58" t="s">
        <v>1242</v>
      </c>
      <c r="D1201" s="44"/>
      <c r="E1201" s="11">
        <v>500</v>
      </c>
      <c r="F1201" s="3"/>
      <c r="G1201" s="3"/>
      <c r="H1201" s="3"/>
    </row>
    <row r="1202" spans="1:8">
      <c r="A1202" s="196" t="s">
        <v>2283</v>
      </c>
      <c r="B1202" s="166"/>
      <c r="C1202" s="58" t="s">
        <v>1243</v>
      </c>
      <c r="D1202" s="44"/>
      <c r="E1202" s="11">
        <v>750</v>
      </c>
      <c r="F1202" s="3"/>
      <c r="G1202" s="3"/>
      <c r="H1202" s="3"/>
    </row>
    <row r="1203" spans="1:8">
      <c r="A1203" s="196" t="s">
        <v>2284</v>
      </c>
      <c r="B1203" s="166"/>
      <c r="C1203" s="58" t="s">
        <v>1244</v>
      </c>
      <c r="D1203" s="44"/>
      <c r="E1203" s="11">
        <v>650</v>
      </c>
      <c r="F1203" s="3"/>
      <c r="G1203" s="3"/>
      <c r="H1203" s="3"/>
    </row>
    <row r="1204" spans="1:8">
      <c r="A1204" s="196" t="s">
        <v>2285</v>
      </c>
      <c r="B1204" s="166"/>
      <c r="C1204" s="89" t="s">
        <v>1245</v>
      </c>
      <c r="D1204" s="44"/>
      <c r="E1204" s="11"/>
      <c r="F1204" s="3"/>
      <c r="G1204" s="3"/>
      <c r="H1204" s="3"/>
    </row>
    <row r="1205" spans="1:8">
      <c r="A1205" s="196" t="s">
        <v>2943</v>
      </c>
      <c r="B1205" s="56"/>
      <c r="C1205" s="58" t="s">
        <v>1246</v>
      </c>
      <c r="D1205" s="44"/>
      <c r="E1205" s="11">
        <v>550</v>
      </c>
      <c r="F1205" s="3"/>
      <c r="G1205" s="3"/>
      <c r="H1205" s="3"/>
    </row>
    <row r="1206" spans="1:8">
      <c r="A1206" s="196" t="s">
        <v>2944</v>
      </c>
      <c r="B1206" s="56"/>
      <c r="C1206" s="58" t="s">
        <v>1247</v>
      </c>
      <c r="D1206" s="44"/>
      <c r="E1206" s="11">
        <v>850</v>
      </c>
      <c r="F1206" s="3"/>
      <c r="G1206" s="3"/>
      <c r="H1206" s="3"/>
    </row>
    <row r="1207" spans="1:8" ht="31.2">
      <c r="A1207" s="196" t="s">
        <v>2286</v>
      </c>
      <c r="B1207" s="56" t="s">
        <v>3381</v>
      </c>
      <c r="C1207" s="58" t="s">
        <v>1248</v>
      </c>
      <c r="D1207" s="44"/>
      <c r="E1207" s="11">
        <v>600</v>
      </c>
      <c r="F1207" s="3"/>
      <c r="G1207" s="3"/>
      <c r="H1207" s="3"/>
    </row>
    <row r="1208" spans="1:8">
      <c r="A1208" s="196" t="s">
        <v>2287</v>
      </c>
      <c r="B1208" s="115" t="s">
        <v>3382</v>
      </c>
      <c r="C1208" s="58" t="s">
        <v>1249</v>
      </c>
      <c r="D1208" s="44"/>
      <c r="E1208" s="11">
        <v>650</v>
      </c>
      <c r="F1208" s="3"/>
      <c r="G1208" s="3"/>
      <c r="H1208" s="3"/>
    </row>
    <row r="1209" spans="1:8" ht="31.2">
      <c r="A1209" s="196" t="s">
        <v>2288</v>
      </c>
      <c r="B1209" s="56"/>
      <c r="C1209" s="58" t="s">
        <v>1250</v>
      </c>
      <c r="D1209" s="44"/>
      <c r="E1209" s="11">
        <v>6250</v>
      </c>
      <c r="F1209" s="3"/>
      <c r="G1209" s="3"/>
      <c r="H1209" s="3"/>
    </row>
    <row r="1210" spans="1:8">
      <c r="A1210" s="196" t="s">
        <v>2289</v>
      </c>
      <c r="B1210" s="56" t="s">
        <v>3383</v>
      </c>
      <c r="C1210" s="58" t="s">
        <v>1251</v>
      </c>
      <c r="D1210" s="44"/>
      <c r="E1210" s="11">
        <v>6800</v>
      </c>
      <c r="F1210" s="3"/>
      <c r="G1210" s="3"/>
      <c r="H1210" s="3"/>
    </row>
    <row r="1211" spans="1:8">
      <c r="A1211" s="196" t="s">
        <v>2945</v>
      </c>
      <c r="B1211" s="56"/>
      <c r="C1211" s="58" t="s">
        <v>1252</v>
      </c>
      <c r="D1211" s="44"/>
      <c r="E1211" s="11">
        <v>5500</v>
      </c>
      <c r="F1211" s="3"/>
      <c r="G1211" s="3"/>
      <c r="H1211" s="3"/>
    </row>
    <row r="1212" spans="1:8">
      <c r="A1212" s="196" t="s">
        <v>2946</v>
      </c>
      <c r="B1212" s="56"/>
      <c r="C1212" s="58" t="s">
        <v>1253</v>
      </c>
      <c r="D1212" s="44"/>
      <c r="E1212" s="11">
        <v>6500</v>
      </c>
      <c r="F1212" s="3"/>
      <c r="G1212" s="3"/>
      <c r="H1212" s="3"/>
    </row>
    <row r="1213" spans="1:8">
      <c r="A1213" s="196" t="s">
        <v>2947</v>
      </c>
      <c r="B1213" s="56"/>
      <c r="C1213" s="58" t="s">
        <v>1254</v>
      </c>
      <c r="D1213" s="44"/>
      <c r="E1213" s="11">
        <v>5500</v>
      </c>
      <c r="F1213" s="3"/>
      <c r="G1213" s="3"/>
      <c r="H1213" s="3"/>
    </row>
    <row r="1214" spans="1:8">
      <c r="A1214" s="196" t="s">
        <v>2948</v>
      </c>
      <c r="B1214" s="56" t="s">
        <v>3384</v>
      </c>
      <c r="C1214" s="58" t="s">
        <v>1255</v>
      </c>
      <c r="D1214" s="44"/>
      <c r="E1214" s="11">
        <v>5050</v>
      </c>
      <c r="F1214" s="3"/>
      <c r="G1214" s="3"/>
      <c r="H1214" s="3"/>
    </row>
    <row r="1215" spans="1:8">
      <c r="A1215" s="196" t="s">
        <v>2949</v>
      </c>
      <c r="B1215" s="56"/>
      <c r="C1215" s="58" t="s">
        <v>1256</v>
      </c>
      <c r="D1215" s="44"/>
      <c r="E1215" s="11">
        <v>7600</v>
      </c>
      <c r="F1215" s="3"/>
      <c r="G1215" s="3"/>
      <c r="H1215" s="3"/>
    </row>
    <row r="1216" spans="1:8">
      <c r="A1216" s="196" t="s">
        <v>2950</v>
      </c>
      <c r="B1216" s="56"/>
      <c r="C1216" s="58" t="s">
        <v>1257</v>
      </c>
      <c r="D1216" s="44"/>
      <c r="E1216" s="11">
        <v>8250</v>
      </c>
      <c r="F1216" s="3"/>
      <c r="G1216" s="3"/>
      <c r="H1216" s="3"/>
    </row>
    <row r="1217" spans="1:8" ht="31.2">
      <c r="A1217" s="196" t="s">
        <v>2951</v>
      </c>
      <c r="B1217" s="56"/>
      <c r="C1217" s="58" t="s">
        <v>1258</v>
      </c>
      <c r="D1217" s="44" t="s">
        <v>1202</v>
      </c>
      <c r="E1217" s="11">
        <v>400</v>
      </c>
      <c r="F1217" s="3"/>
      <c r="G1217" s="3"/>
      <c r="H1217" s="3"/>
    </row>
    <row r="1218" spans="1:8">
      <c r="A1218" s="196" t="s">
        <v>2952</v>
      </c>
      <c r="B1218" s="4" t="s">
        <v>1454</v>
      </c>
      <c r="C1218" s="58" t="s">
        <v>1259</v>
      </c>
      <c r="D1218" s="44" t="s">
        <v>1260</v>
      </c>
      <c r="E1218" s="11">
        <v>450</v>
      </c>
      <c r="F1218" s="3"/>
      <c r="G1218" s="3"/>
      <c r="H1218" s="3"/>
    </row>
    <row r="1219" spans="1:8">
      <c r="A1219" s="196" t="s">
        <v>2953</v>
      </c>
      <c r="B1219" s="4" t="s">
        <v>1455</v>
      </c>
      <c r="C1219" s="58" t="s">
        <v>1261</v>
      </c>
      <c r="D1219" s="44" t="s">
        <v>1260</v>
      </c>
      <c r="E1219" s="11">
        <v>200</v>
      </c>
      <c r="F1219" s="3"/>
      <c r="G1219" s="3"/>
      <c r="H1219" s="3"/>
    </row>
    <row r="1220" spans="1:8">
      <c r="A1220" s="196" t="s">
        <v>2954</v>
      </c>
      <c r="B1220" s="4" t="s">
        <v>1454</v>
      </c>
      <c r="C1220" s="58" t="s">
        <v>1262</v>
      </c>
      <c r="D1220" s="44" t="s">
        <v>1260</v>
      </c>
      <c r="E1220" s="11">
        <v>400</v>
      </c>
      <c r="F1220" s="3"/>
      <c r="G1220" s="3"/>
      <c r="H1220" s="3"/>
    </row>
    <row r="1221" spans="1:8">
      <c r="A1221" s="196" t="s">
        <v>2955</v>
      </c>
      <c r="B1221" s="4" t="s">
        <v>1455</v>
      </c>
      <c r="C1221" s="58" t="s">
        <v>1263</v>
      </c>
      <c r="D1221" s="44" t="s">
        <v>1260</v>
      </c>
      <c r="E1221" s="11">
        <v>200</v>
      </c>
      <c r="F1221" s="3"/>
      <c r="G1221" s="3"/>
      <c r="H1221" s="3"/>
    </row>
    <row r="1222" spans="1:8">
      <c r="A1222" s="195" t="s">
        <v>1162</v>
      </c>
      <c r="B1222" s="55"/>
      <c r="C1222" s="87" t="s">
        <v>1265</v>
      </c>
      <c r="D1222" s="44"/>
      <c r="E1222" s="11"/>
      <c r="F1222" s="3"/>
      <c r="G1222" s="3"/>
      <c r="H1222" s="3"/>
    </row>
    <row r="1223" spans="1:8">
      <c r="A1223" s="196" t="s">
        <v>2290</v>
      </c>
      <c r="B1223" s="102" t="s">
        <v>1703</v>
      </c>
      <c r="C1223" s="58" t="s">
        <v>1266</v>
      </c>
      <c r="D1223" s="44"/>
      <c r="E1223" s="11">
        <v>1000</v>
      </c>
      <c r="F1223" s="3"/>
      <c r="G1223" s="3"/>
      <c r="H1223" s="3"/>
    </row>
    <row r="1224" spans="1:8" ht="31.2">
      <c r="A1224" s="196" t="s">
        <v>2956</v>
      </c>
      <c r="B1224" s="102" t="s">
        <v>1703</v>
      </c>
      <c r="C1224" s="58" t="s">
        <v>1267</v>
      </c>
      <c r="D1224" s="44"/>
      <c r="E1224" s="11">
        <v>1350</v>
      </c>
      <c r="F1224" s="3"/>
      <c r="G1224" s="3"/>
      <c r="H1224" s="3"/>
    </row>
    <row r="1225" spans="1:8" ht="31.2">
      <c r="A1225" s="196" t="s">
        <v>2957</v>
      </c>
      <c r="B1225" s="102" t="s">
        <v>1630</v>
      </c>
      <c r="C1225" s="58" t="s">
        <v>1268</v>
      </c>
      <c r="D1225" s="44"/>
      <c r="E1225" s="11">
        <v>900</v>
      </c>
      <c r="F1225" s="3"/>
      <c r="G1225" s="3"/>
      <c r="H1225" s="3"/>
    </row>
    <row r="1226" spans="1:8">
      <c r="A1226" s="196" t="s">
        <v>2958</v>
      </c>
      <c r="B1226" s="56"/>
      <c r="C1226" s="58" t="s">
        <v>1269</v>
      </c>
      <c r="D1226" s="44"/>
      <c r="E1226" s="11">
        <v>950</v>
      </c>
      <c r="F1226" s="3"/>
      <c r="G1226" s="3"/>
      <c r="H1226" s="3"/>
    </row>
    <row r="1227" spans="1:8">
      <c r="A1227" s="195" t="s">
        <v>1186</v>
      </c>
      <c r="B1227" s="55"/>
      <c r="C1227" s="87" t="s">
        <v>1270</v>
      </c>
      <c r="D1227" s="26"/>
      <c r="E1227" s="11"/>
      <c r="F1227" s="3"/>
      <c r="G1227" s="3"/>
      <c r="H1227" s="3"/>
    </row>
    <row r="1228" spans="1:8" ht="31.2">
      <c r="A1228" s="196" t="s">
        <v>2291</v>
      </c>
      <c r="B1228" s="56"/>
      <c r="C1228" s="58" t="s">
        <v>1272</v>
      </c>
      <c r="D1228" s="44"/>
      <c r="E1228" s="11">
        <v>1750</v>
      </c>
      <c r="F1228" s="3"/>
      <c r="G1228" s="3"/>
      <c r="H1228" s="3"/>
    </row>
    <row r="1229" spans="1:8">
      <c r="A1229" s="196" t="s">
        <v>2292</v>
      </c>
      <c r="B1229" s="56"/>
      <c r="C1229" s="58" t="s">
        <v>1274</v>
      </c>
      <c r="D1229" s="44"/>
      <c r="E1229" s="11">
        <v>2550</v>
      </c>
      <c r="F1229" s="3"/>
      <c r="G1229" s="3"/>
      <c r="H1229" s="3"/>
    </row>
    <row r="1230" spans="1:8">
      <c r="A1230" s="196" t="s">
        <v>2293</v>
      </c>
      <c r="B1230" s="56"/>
      <c r="C1230" s="89" t="s">
        <v>1276</v>
      </c>
      <c r="D1230" s="44"/>
      <c r="E1230" s="11"/>
      <c r="F1230" s="3"/>
      <c r="G1230" s="3"/>
      <c r="H1230" s="3"/>
    </row>
    <row r="1231" spans="1:8">
      <c r="A1231" s="196" t="s">
        <v>2294</v>
      </c>
      <c r="B1231" s="56"/>
      <c r="C1231" s="58" t="s">
        <v>1277</v>
      </c>
      <c r="D1231" s="44"/>
      <c r="E1231" s="11">
        <v>1900</v>
      </c>
      <c r="F1231" s="3"/>
      <c r="G1231" s="3"/>
      <c r="H1231" s="3"/>
    </row>
    <row r="1232" spans="1:8">
      <c r="A1232" s="196" t="s">
        <v>2295</v>
      </c>
      <c r="B1232" s="56"/>
      <c r="C1232" s="58" t="s">
        <v>1278</v>
      </c>
      <c r="D1232" s="44"/>
      <c r="E1232" s="11">
        <v>2850</v>
      </c>
      <c r="F1232" s="3"/>
      <c r="G1232" s="3"/>
      <c r="H1232" s="3"/>
    </row>
    <row r="1233" spans="1:8">
      <c r="A1233" s="196" t="s">
        <v>2296</v>
      </c>
      <c r="B1233" s="56"/>
      <c r="C1233" s="58" t="s">
        <v>1279</v>
      </c>
      <c r="D1233" s="44"/>
      <c r="E1233" s="11">
        <v>3800</v>
      </c>
      <c r="F1233" s="3"/>
      <c r="G1233" s="3"/>
      <c r="H1233" s="3"/>
    </row>
    <row r="1234" spans="1:8">
      <c r="A1234" s="195" t="s">
        <v>1203</v>
      </c>
      <c r="B1234" s="55"/>
      <c r="C1234" s="87" t="s">
        <v>1281</v>
      </c>
      <c r="D1234" s="44" t="s">
        <v>175</v>
      </c>
      <c r="E1234" s="11">
        <v>450</v>
      </c>
      <c r="F1234" s="3"/>
      <c r="G1234" s="3"/>
      <c r="H1234" s="3"/>
    </row>
    <row r="1235" spans="1:8">
      <c r="A1235" s="195" t="s">
        <v>1264</v>
      </c>
      <c r="B1235" s="55"/>
      <c r="C1235" s="87" t="s">
        <v>1283</v>
      </c>
      <c r="D1235" s="44"/>
      <c r="E1235" s="11"/>
      <c r="F1235" s="3"/>
      <c r="G1235" s="3"/>
      <c r="H1235" s="3"/>
    </row>
    <row r="1236" spans="1:8">
      <c r="A1236" s="196" t="s">
        <v>2298</v>
      </c>
      <c r="B1236" s="56" t="s">
        <v>1704</v>
      </c>
      <c r="C1236" s="58" t="s">
        <v>1284</v>
      </c>
      <c r="D1236" s="44"/>
      <c r="E1236" s="11">
        <v>200</v>
      </c>
      <c r="F1236" s="3"/>
      <c r="G1236" s="3"/>
      <c r="H1236" s="3"/>
    </row>
    <row r="1237" spans="1:8">
      <c r="A1237" s="196" t="s">
        <v>2299</v>
      </c>
      <c r="B1237" s="56" t="s">
        <v>1705</v>
      </c>
      <c r="C1237" s="58" t="s">
        <v>1285</v>
      </c>
      <c r="D1237" s="44"/>
      <c r="E1237" s="11">
        <v>150</v>
      </c>
      <c r="F1237" s="3"/>
      <c r="G1237" s="3"/>
      <c r="H1237" s="3"/>
    </row>
    <row r="1238" spans="1:8">
      <c r="A1238" s="196" t="s">
        <v>2297</v>
      </c>
      <c r="B1238" s="56"/>
      <c r="C1238" s="58" t="s">
        <v>1286</v>
      </c>
      <c r="D1238" s="44"/>
      <c r="E1238" s="11">
        <v>200</v>
      </c>
      <c r="F1238" s="3"/>
      <c r="G1238" s="3"/>
      <c r="H1238" s="3"/>
    </row>
    <row r="1239" spans="1:8">
      <c r="A1239" s="196" t="s">
        <v>2959</v>
      </c>
      <c r="B1239" s="56" t="s">
        <v>1706</v>
      </c>
      <c r="C1239" s="58" t="s">
        <v>1287</v>
      </c>
      <c r="D1239" s="44"/>
      <c r="E1239" s="11">
        <v>150</v>
      </c>
      <c r="F1239" s="3"/>
      <c r="G1239" s="3"/>
      <c r="H1239" s="3"/>
    </row>
    <row r="1240" spans="1:8">
      <c r="A1240" s="196" t="s">
        <v>2960</v>
      </c>
      <c r="B1240" s="115" t="s">
        <v>3305</v>
      </c>
      <c r="C1240" s="58" t="s">
        <v>1288</v>
      </c>
      <c r="D1240" s="44"/>
      <c r="E1240" s="11">
        <v>1100</v>
      </c>
      <c r="F1240" s="3"/>
      <c r="G1240" s="3"/>
      <c r="H1240" s="3"/>
    </row>
    <row r="1241" spans="1:8">
      <c r="A1241" s="196" t="s">
        <v>2961</v>
      </c>
      <c r="B1241" s="56" t="s">
        <v>1707</v>
      </c>
      <c r="C1241" s="58" t="s">
        <v>1289</v>
      </c>
      <c r="D1241" s="44"/>
      <c r="E1241" s="11">
        <v>1100</v>
      </c>
      <c r="F1241" s="3"/>
      <c r="G1241" s="3"/>
      <c r="H1241" s="3"/>
    </row>
    <row r="1242" spans="1:8">
      <c r="A1242" s="196" t="s">
        <v>2962</v>
      </c>
      <c r="B1242" s="56"/>
      <c r="C1242" s="58" t="s">
        <v>1290</v>
      </c>
      <c r="D1242" s="44"/>
      <c r="E1242" s="11">
        <v>100</v>
      </c>
      <c r="F1242" s="3"/>
      <c r="G1242" s="3"/>
      <c r="H1242" s="3"/>
    </row>
    <row r="1243" spans="1:8">
      <c r="A1243" s="195" t="s">
        <v>1264</v>
      </c>
      <c r="B1243" s="55"/>
      <c r="C1243" s="87" t="s">
        <v>1292</v>
      </c>
      <c r="D1243" s="44"/>
      <c r="E1243" s="11"/>
      <c r="F1243" s="3"/>
      <c r="G1243" s="3"/>
      <c r="H1243" s="3"/>
    </row>
    <row r="1244" spans="1:8">
      <c r="A1244" s="196" t="s">
        <v>1271</v>
      </c>
      <c r="B1244" s="139" t="s">
        <v>3474</v>
      </c>
      <c r="C1244" s="58" t="s">
        <v>1294</v>
      </c>
      <c r="D1244" s="44"/>
      <c r="E1244" s="11"/>
      <c r="F1244" s="3"/>
      <c r="G1244" s="3"/>
      <c r="H1244" s="3"/>
    </row>
    <row r="1245" spans="1:8">
      <c r="A1245" s="196" t="s">
        <v>2300</v>
      </c>
      <c r="B1245" s="139" t="s">
        <v>3475</v>
      </c>
      <c r="C1245" s="58" t="s">
        <v>1295</v>
      </c>
      <c r="D1245" s="44"/>
      <c r="E1245" s="11">
        <v>4400</v>
      </c>
      <c r="F1245" s="3"/>
      <c r="G1245" s="3"/>
      <c r="H1245" s="3"/>
    </row>
    <row r="1246" spans="1:8">
      <c r="A1246" s="196" t="s">
        <v>2301</v>
      </c>
      <c r="B1246" s="135" t="s">
        <v>3385</v>
      </c>
      <c r="C1246" s="58" t="s">
        <v>1296</v>
      </c>
      <c r="D1246" s="44"/>
      <c r="E1246" s="11">
        <v>3100</v>
      </c>
      <c r="F1246" s="3"/>
      <c r="G1246" s="3"/>
      <c r="H1246" s="3"/>
    </row>
    <row r="1247" spans="1:8">
      <c r="A1247" s="196" t="s">
        <v>1273</v>
      </c>
      <c r="B1247" s="135"/>
      <c r="C1247" s="58" t="s">
        <v>1298</v>
      </c>
      <c r="D1247" s="44"/>
      <c r="E1247" s="11">
        <v>850</v>
      </c>
      <c r="F1247" s="3"/>
      <c r="G1247" s="3"/>
      <c r="H1247" s="3"/>
    </row>
    <row r="1248" spans="1:8">
      <c r="A1248" s="196" t="s">
        <v>1275</v>
      </c>
      <c r="B1248" s="135" t="s">
        <v>3386</v>
      </c>
      <c r="C1248" s="58" t="s">
        <v>1299</v>
      </c>
      <c r="D1248" s="44"/>
      <c r="E1248" s="11">
        <v>2250</v>
      </c>
      <c r="F1248" s="3"/>
      <c r="G1248" s="3"/>
      <c r="H1248" s="3"/>
    </row>
    <row r="1249" spans="1:8">
      <c r="A1249" s="196" t="s">
        <v>2302</v>
      </c>
      <c r="B1249" s="139" t="s">
        <v>3476</v>
      </c>
      <c r="C1249" s="58" t="s">
        <v>1300</v>
      </c>
      <c r="D1249" s="44"/>
      <c r="E1249" s="11">
        <v>2150</v>
      </c>
      <c r="F1249" s="3"/>
      <c r="G1249" s="3"/>
      <c r="H1249" s="3"/>
    </row>
    <row r="1250" spans="1:8">
      <c r="A1250" s="196" t="s">
        <v>2303</v>
      </c>
      <c r="B1250" s="135"/>
      <c r="C1250" s="58" t="s">
        <v>1301</v>
      </c>
      <c r="D1250" s="44"/>
      <c r="E1250" s="11">
        <v>2750</v>
      </c>
      <c r="F1250" s="3"/>
      <c r="G1250" s="3"/>
      <c r="H1250" s="3"/>
    </row>
    <row r="1251" spans="1:8">
      <c r="A1251" s="196" t="s">
        <v>2304</v>
      </c>
      <c r="B1251" s="135"/>
      <c r="C1251" s="58" t="s">
        <v>1302</v>
      </c>
      <c r="D1251" s="44"/>
      <c r="E1251" s="11">
        <v>2650</v>
      </c>
      <c r="F1251" s="3"/>
      <c r="G1251" s="3"/>
      <c r="H1251" s="3"/>
    </row>
    <row r="1252" spans="1:8">
      <c r="A1252" s="196" t="s">
        <v>2305</v>
      </c>
      <c r="B1252" s="135"/>
      <c r="C1252" s="58" t="s">
        <v>1303</v>
      </c>
      <c r="D1252" s="44"/>
      <c r="E1252" s="11">
        <v>1400</v>
      </c>
      <c r="F1252" s="3"/>
      <c r="G1252" s="3"/>
      <c r="H1252" s="3"/>
    </row>
    <row r="1253" spans="1:8">
      <c r="A1253" s="196" t="s">
        <v>2306</v>
      </c>
      <c r="B1253" s="135" t="s">
        <v>1662</v>
      </c>
      <c r="C1253" s="58" t="s">
        <v>1304</v>
      </c>
      <c r="D1253" s="44"/>
      <c r="E1253" s="11">
        <v>450</v>
      </c>
      <c r="F1253" s="3"/>
      <c r="G1253" s="3"/>
      <c r="H1253" s="3"/>
    </row>
    <row r="1254" spans="1:8">
      <c r="A1254" s="196" t="s">
        <v>2307</v>
      </c>
      <c r="B1254" s="135" t="s">
        <v>3387</v>
      </c>
      <c r="C1254" s="58" t="s">
        <v>1305</v>
      </c>
      <c r="D1254" s="44"/>
      <c r="E1254" s="11">
        <v>1250</v>
      </c>
      <c r="F1254" s="3"/>
      <c r="G1254" s="3"/>
      <c r="H1254" s="3"/>
    </row>
    <row r="1255" spans="1:8">
      <c r="A1255" s="196" t="s">
        <v>2308</v>
      </c>
      <c r="B1255" s="135"/>
      <c r="C1255" s="58" t="s">
        <v>1306</v>
      </c>
      <c r="D1255" s="44"/>
      <c r="E1255" s="11">
        <v>2300</v>
      </c>
      <c r="F1255" s="3"/>
      <c r="G1255" s="3"/>
      <c r="H1255" s="3"/>
    </row>
    <row r="1256" spans="1:8">
      <c r="A1256" s="196" t="s">
        <v>2309</v>
      </c>
      <c r="B1256" s="135" t="s">
        <v>3267</v>
      </c>
      <c r="C1256" s="58" t="s">
        <v>1307</v>
      </c>
      <c r="D1256" s="44"/>
      <c r="E1256" s="11">
        <v>1250</v>
      </c>
      <c r="F1256" s="3"/>
      <c r="G1256" s="3"/>
      <c r="H1256" s="3"/>
    </row>
    <row r="1257" spans="1:8" ht="31.2">
      <c r="A1257" s="196" t="s">
        <v>2310</v>
      </c>
      <c r="B1257" s="135" t="s">
        <v>1658</v>
      </c>
      <c r="C1257" s="58" t="s">
        <v>1308</v>
      </c>
      <c r="D1257" s="44"/>
      <c r="E1257" s="11">
        <v>2750</v>
      </c>
      <c r="F1257" s="3"/>
      <c r="G1257" s="3"/>
      <c r="H1257" s="3"/>
    </row>
    <row r="1258" spans="1:8">
      <c r="A1258" s="196" t="s">
        <v>2311</v>
      </c>
      <c r="B1258" s="135"/>
      <c r="C1258" s="58" t="s">
        <v>1309</v>
      </c>
      <c r="D1258" s="44"/>
      <c r="E1258" s="11">
        <v>2400</v>
      </c>
      <c r="F1258" s="3"/>
      <c r="G1258" s="3"/>
      <c r="H1258" s="3"/>
    </row>
    <row r="1259" spans="1:8" ht="31.2">
      <c r="A1259" s="196" t="s">
        <v>2312</v>
      </c>
      <c r="B1259" s="135"/>
      <c r="C1259" s="58" t="s">
        <v>1310</v>
      </c>
      <c r="D1259" s="44" t="s">
        <v>1311</v>
      </c>
      <c r="E1259" s="11">
        <v>200</v>
      </c>
      <c r="F1259" s="3"/>
      <c r="G1259" s="3"/>
      <c r="H1259" s="3"/>
    </row>
    <row r="1260" spans="1:8">
      <c r="A1260" s="196" t="s">
        <v>2313</v>
      </c>
      <c r="B1260" s="139" t="s">
        <v>3477</v>
      </c>
      <c r="C1260" s="16" t="s">
        <v>1312</v>
      </c>
      <c r="D1260" s="44"/>
      <c r="E1260" s="11">
        <v>7350</v>
      </c>
      <c r="F1260" s="3"/>
      <c r="G1260" s="3"/>
      <c r="H1260" s="3"/>
    </row>
    <row r="1261" spans="1:8" ht="31.2">
      <c r="A1261" s="196" t="s">
        <v>2314</v>
      </c>
      <c r="B1261" s="135" t="s">
        <v>1658</v>
      </c>
      <c r="C1261" s="58" t="s">
        <v>1313</v>
      </c>
      <c r="D1261" s="44"/>
      <c r="E1261" s="11">
        <v>2750</v>
      </c>
      <c r="F1261" s="3"/>
      <c r="G1261" s="3"/>
      <c r="H1261" s="3"/>
    </row>
    <row r="1262" spans="1:8" ht="31.2">
      <c r="A1262" s="196" t="s">
        <v>2315</v>
      </c>
      <c r="B1262" s="135" t="s">
        <v>3388</v>
      </c>
      <c r="C1262" s="58" t="s">
        <v>1314</v>
      </c>
      <c r="D1262" s="4" t="s">
        <v>1082</v>
      </c>
      <c r="E1262" s="11">
        <v>500</v>
      </c>
      <c r="F1262" s="3"/>
      <c r="G1262" s="3"/>
      <c r="H1262" s="3"/>
    </row>
    <row r="1263" spans="1:8" ht="31.2">
      <c r="A1263" s="196" t="s">
        <v>2316</v>
      </c>
      <c r="B1263" s="135" t="s">
        <v>3388</v>
      </c>
      <c r="C1263" s="58" t="s">
        <v>1315</v>
      </c>
      <c r="D1263" s="4" t="s">
        <v>1082</v>
      </c>
      <c r="E1263" s="11">
        <v>600</v>
      </c>
      <c r="F1263" s="3"/>
      <c r="G1263" s="3"/>
      <c r="H1263" s="3"/>
    </row>
    <row r="1264" spans="1:8" ht="31.2">
      <c r="A1264" s="196" t="s">
        <v>2317</v>
      </c>
      <c r="B1264" s="135" t="s">
        <v>3389</v>
      </c>
      <c r="C1264" s="16" t="s">
        <v>1316</v>
      </c>
      <c r="D1264" s="44"/>
      <c r="E1264" s="11"/>
      <c r="F1264" s="3"/>
      <c r="G1264" s="3"/>
      <c r="H1264" s="3"/>
    </row>
    <row r="1265" spans="1:8" ht="31.2">
      <c r="A1265" s="196" t="s">
        <v>2965</v>
      </c>
      <c r="B1265" s="135" t="s">
        <v>3389</v>
      </c>
      <c r="C1265" s="16" t="s">
        <v>1317</v>
      </c>
      <c r="D1265" s="44"/>
      <c r="E1265" s="11">
        <v>600</v>
      </c>
      <c r="F1265" s="3"/>
      <c r="G1265" s="3"/>
      <c r="H1265" s="3"/>
    </row>
    <row r="1266" spans="1:8" ht="31.2">
      <c r="A1266" s="196" t="s">
        <v>2966</v>
      </c>
      <c r="B1266" s="135" t="s">
        <v>3389</v>
      </c>
      <c r="C1266" s="16" t="s">
        <v>1318</v>
      </c>
      <c r="D1266" s="44"/>
      <c r="E1266" s="11">
        <v>700</v>
      </c>
      <c r="F1266" s="3"/>
      <c r="G1266" s="3"/>
      <c r="H1266" s="3"/>
    </row>
    <row r="1267" spans="1:8" ht="31.2">
      <c r="A1267" s="196" t="s">
        <v>2967</v>
      </c>
      <c r="B1267" s="135" t="s">
        <v>3389</v>
      </c>
      <c r="C1267" s="16" t="s">
        <v>1319</v>
      </c>
      <c r="D1267" s="44"/>
      <c r="E1267" s="11">
        <v>800</v>
      </c>
      <c r="F1267" s="3"/>
      <c r="G1267" s="3"/>
      <c r="H1267" s="3"/>
    </row>
    <row r="1268" spans="1:8">
      <c r="A1268" s="196" t="s">
        <v>2318</v>
      </c>
      <c r="B1268" s="136" t="s">
        <v>3390</v>
      </c>
      <c r="C1268" s="16" t="s">
        <v>1320</v>
      </c>
      <c r="D1268" s="44"/>
      <c r="E1268" s="11">
        <v>1000</v>
      </c>
      <c r="F1268" s="3"/>
      <c r="G1268" s="3"/>
      <c r="H1268" s="3"/>
    </row>
    <row r="1269" spans="1:8">
      <c r="A1269" s="196" t="s">
        <v>2319</v>
      </c>
      <c r="B1269" s="135" t="s">
        <v>3391</v>
      </c>
      <c r="C1269" s="16" t="s">
        <v>1321</v>
      </c>
      <c r="D1269" s="44"/>
      <c r="E1269" s="11">
        <v>600</v>
      </c>
      <c r="F1269" s="3"/>
      <c r="G1269" s="3"/>
      <c r="H1269" s="3"/>
    </row>
    <row r="1270" spans="1:8">
      <c r="A1270" s="196" t="s">
        <v>2963</v>
      </c>
      <c r="B1270" s="137" t="s">
        <v>3267</v>
      </c>
      <c r="C1270" s="16" t="s">
        <v>1322</v>
      </c>
      <c r="D1270" s="44"/>
      <c r="E1270" s="11"/>
      <c r="F1270" s="3"/>
      <c r="G1270" s="3"/>
      <c r="H1270" s="3"/>
    </row>
    <row r="1271" spans="1:8">
      <c r="A1271" s="196" t="s">
        <v>2968</v>
      </c>
      <c r="B1271" s="137" t="s">
        <v>3267</v>
      </c>
      <c r="C1271" s="16" t="s">
        <v>1323</v>
      </c>
      <c r="D1271" s="44"/>
      <c r="E1271" s="11">
        <v>1250</v>
      </c>
      <c r="F1271" s="3"/>
      <c r="G1271" s="3"/>
      <c r="H1271" s="3"/>
    </row>
    <row r="1272" spans="1:8">
      <c r="A1272" s="196" t="s">
        <v>2969</v>
      </c>
      <c r="B1272" s="137" t="s">
        <v>3267</v>
      </c>
      <c r="C1272" s="16" t="s">
        <v>1324</v>
      </c>
      <c r="D1272" s="44"/>
      <c r="E1272" s="11">
        <v>1500</v>
      </c>
      <c r="F1272" s="3"/>
      <c r="G1272" s="3"/>
      <c r="H1272" s="3"/>
    </row>
    <row r="1273" spans="1:8">
      <c r="A1273" s="196" t="s">
        <v>2970</v>
      </c>
      <c r="B1273" s="137" t="s">
        <v>3267</v>
      </c>
      <c r="C1273" s="16" t="s">
        <v>1325</v>
      </c>
      <c r="D1273" s="44"/>
      <c r="E1273" s="11">
        <v>2000</v>
      </c>
      <c r="F1273" s="3"/>
      <c r="G1273" s="3"/>
      <c r="H1273" s="3"/>
    </row>
    <row r="1274" spans="1:8">
      <c r="A1274" s="196" t="s">
        <v>2964</v>
      </c>
      <c r="B1274" s="138" t="s">
        <v>3373</v>
      </c>
      <c r="C1274" s="58" t="s">
        <v>1326</v>
      </c>
      <c r="D1274" s="44" t="s">
        <v>1195</v>
      </c>
      <c r="E1274" s="11">
        <v>2550</v>
      </c>
      <c r="F1274" s="3"/>
      <c r="G1274" s="3"/>
      <c r="H1274" s="3"/>
    </row>
    <row r="1275" spans="1:8">
      <c r="A1275" s="195" t="s">
        <v>1280</v>
      </c>
      <c r="B1275" s="55"/>
      <c r="C1275" s="87" t="s">
        <v>1328</v>
      </c>
      <c r="D1275" s="44"/>
      <c r="E1275" s="11"/>
      <c r="F1275" s="51"/>
      <c r="G1275" s="52"/>
      <c r="H1275" s="13">
        <f t="shared" ref="H1275" si="9">G1275*1.1</f>
        <v>0</v>
      </c>
    </row>
    <row r="1276" spans="1:8">
      <c r="A1276" s="196" t="s">
        <v>2320</v>
      </c>
      <c r="B1276" s="56"/>
      <c r="C1276" s="89" t="s">
        <v>1330</v>
      </c>
      <c r="D1276" s="44"/>
      <c r="E1276" s="11"/>
      <c r="F1276" s="3"/>
      <c r="G1276" s="3"/>
      <c r="H1276" s="3"/>
    </row>
    <row r="1277" spans="1:8">
      <c r="A1277" s="196" t="s">
        <v>2971</v>
      </c>
      <c r="B1277" s="56" t="s">
        <v>1637</v>
      </c>
      <c r="C1277" s="58" t="s">
        <v>1331</v>
      </c>
      <c r="D1277" s="44"/>
      <c r="E1277" s="11">
        <v>450</v>
      </c>
      <c r="F1277" s="3"/>
      <c r="G1277" s="3"/>
      <c r="H1277" s="3"/>
    </row>
    <row r="1278" spans="1:8">
      <c r="A1278" s="196" t="s">
        <v>2972</v>
      </c>
      <c r="B1278" s="56" t="s">
        <v>1637</v>
      </c>
      <c r="C1278" s="58" t="s">
        <v>1332</v>
      </c>
      <c r="D1278" s="44"/>
      <c r="E1278" s="11">
        <v>550</v>
      </c>
      <c r="F1278" s="3"/>
      <c r="G1278" s="3"/>
      <c r="H1278" s="3"/>
    </row>
    <row r="1279" spans="1:8">
      <c r="A1279" s="196" t="s">
        <v>2321</v>
      </c>
      <c r="B1279" s="56" t="s">
        <v>1637</v>
      </c>
      <c r="C1279" s="58" t="s">
        <v>1333</v>
      </c>
      <c r="D1279" s="44"/>
      <c r="E1279" s="11">
        <v>550</v>
      </c>
      <c r="F1279" s="3"/>
      <c r="G1279" s="3"/>
      <c r="H1279" s="3"/>
    </row>
    <row r="1280" spans="1:8">
      <c r="A1280" s="196" t="s">
        <v>2322</v>
      </c>
      <c r="B1280" s="102" t="s">
        <v>1630</v>
      </c>
      <c r="C1280" s="58" t="s">
        <v>1334</v>
      </c>
      <c r="D1280" s="44"/>
      <c r="E1280" s="11">
        <v>200</v>
      </c>
      <c r="F1280" s="3"/>
      <c r="G1280" s="3"/>
      <c r="H1280" s="3"/>
    </row>
    <row r="1281" spans="1:8">
      <c r="A1281" s="196" t="s">
        <v>2323</v>
      </c>
      <c r="B1281" s="56"/>
      <c r="C1281" s="89" t="s">
        <v>1335</v>
      </c>
      <c r="D1281" s="44"/>
      <c r="E1281" s="11"/>
      <c r="F1281" s="3"/>
      <c r="G1281" s="3"/>
      <c r="H1281" s="3"/>
    </row>
    <row r="1282" spans="1:8">
      <c r="A1282" s="196" t="s">
        <v>2973</v>
      </c>
      <c r="B1282" s="56" t="s">
        <v>1654</v>
      </c>
      <c r="C1282" s="58" t="s">
        <v>1331</v>
      </c>
      <c r="D1282" s="44"/>
      <c r="E1282" s="11">
        <v>1850</v>
      </c>
      <c r="F1282" s="3"/>
      <c r="G1282" s="3"/>
      <c r="H1282" s="3"/>
    </row>
    <row r="1283" spans="1:8">
      <c r="A1283" s="196" t="s">
        <v>2974</v>
      </c>
      <c r="B1283" s="56" t="s">
        <v>1654</v>
      </c>
      <c r="C1283" s="58" t="s">
        <v>1332</v>
      </c>
      <c r="D1283" s="44"/>
      <c r="E1283" s="11">
        <v>2750</v>
      </c>
      <c r="F1283" s="3"/>
      <c r="G1283" s="3"/>
      <c r="H1283" s="3"/>
    </row>
    <row r="1284" spans="1:8">
      <c r="A1284" s="196" t="s">
        <v>2324</v>
      </c>
      <c r="B1284" s="56" t="s">
        <v>1708</v>
      </c>
      <c r="C1284" s="58" t="s">
        <v>1336</v>
      </c>
      <c r="D1284" s="44"/>
      <c r="E1284" s="11">
        <v>1900</v>
      </c>
      <c r="F1284" s="3"/>
      <c r="G1284" s="3"/>
      <c r="H1284" s="3"/>
    </row>
    <row r="1285" spans="1:8">
      <c r="A1285" s="196" t="s">
        <v>2325</v>
      </c>
      <c r="B1285" s="56" t="s">
        <v>1676</v>
      </c>
      <c r="C1285" s="58" t="s">
        <v>1337</v>
      </c>
      <c r="D1285" s="44"/>
      <c r="E1285" s="11">
        <v>1900</v>
      </c>
      <c r="F1285" s="3"/>
      <c r="G1285" s="3"/>
      <c r="H1285" s="3"/>
    </row>
    <row r="1286" spans="1:8" ht="31.2">
      <c r="A1286" s="196" t="s">
        <v>2326</v>
      </c>
      <c r="B1286" s="56" t="s">
        <v>1709</v>
      </c>
      <c r="C1286" s="89" t="s">
        <v>1338</v>
      </c>
      <c r="D1286" s="44"/>
      <c r="E1286" s="11"/>
      <c r="F1286" s="3"/>
      <c r="G1286" s="3"/>
      <c r="H1286" s="3"/>
    </row>
    <row r="1287" spans="1:8">
      <c r="A1287" s="196" t="s">
        <v>2977</v>
      </c>
      <c r="B1287" s="56" t="s">
        <v>1709</v>
      </c>
      <c r="C1287" s="58" t="s">
        <v>1339</v>
      </c>
      <c r="D1287" s="44"/>
      <c r="E1287" s="11">
        <v>3650</v>
      </c>
      <c r="F1287" s="3"/>
      <c r="G1287" s="3"/>
      <c r="H1287" s="3"/>
    </row>
    <row r="1288" spans="1:8">
      <c r="A1288" s="196" t="s">
        <v>2978</v>
      </c>
      <c r="B1288" s="56" t="s">
        <v>1709</v>
      </c>
      <c r="C1288" s="58" t="s">
        <v>1340</v>
      </c>
      <c r="D1288" s="44"/>
      <c r="E1288" s="11">
        <v>5150</v>
      </c>
      <c r="F1288" s="3"/>
      <c r="G1288" s="3"/>
      <c r="H1288" s="3"/>
    </row>
    <row r="1289" spans="1:8">
      <c r="A1289" s="196" t="s">
        <v>2327</v>
      </c>
      <c r="B1289" s="56"/>
      <c r="C1289" s="58" t="s">
        <v>1341</v>
      </c>
      <c r="D1289" s="44"/>
      <c r="E1289" s="11">
        <v>3650</v>
      </c>
      <c r="F1289" s="3"/>
      <c r="G1289" s="3"/>
      <c r="H1289" s="3"/>
    </row>
    <row r="1290" spans="1:8" ht="31.2">
      <c r="A1290" s="196" t="s">
        <v>2328</v>
      </c>
      <c r="B1290" s="56" t="s">
        <v>3389</v>
      </c>
      <c r="C1290" s="58" t="s">
        <v>1342</v>
      </c>
      <c r="D1290" s="44"/>
      <c r="E1290" s="11">
        <v>3650</v>
      </c>
      <c r="F1290" s="3"/>
      <c r="G1290" s="3"/>
      <c r="H1290" s="3"/>
    </row>
    <row r="1291" spans="1:8" ht="31.2">
      <c r="A1291" s="196" t="s">
        <v>2329</v>
      </c>
      <c r="B1291" s="56" t="s">
        <v>3392</v>
      </c>
      <c r="C1291" s="58" t="s">
        <v>1343</v>
      </c>
      <c r="D1291" s="44"/>
      <c r="E1291" s="11">
        <v>5150</v>
      </c>
      <c r="F1291" s="3"/>
      <c r="G1291" s="3"/>
      <c r="H1291" s="3"/>
    </row>
    <row r="1292" spans="1:8">
      <c r="A1292" s="196" t="s">
        <v>2975</v>
      </c>
      <c r="B1292" s="56"/>
      <c r="C1292" s="58" t="s">
        <v>1344</v>
      </c>
      <c r="D1292" s="44"/>
      <c r="E1292" s="11">
        <v>650</v>
      </c>
      <c r="F1292" s="3"/>
      <c r="G1292" s="3"/>
      <c r="H1292" s="3"/>
    </row>
    <row r="1293" spans="1:8">
      <c r="A1293" s="196" t="s">
        <v>2976</v>
      </c>
      <c r="B1293" s="125" t="s">
        <v>3393</v>
      </c>
      <c r="C1293" s="58" t="s">
        <v>1345</v>
      </c>
      <c r="D1293" s="44"/>
      <c r="E1293" s="11">
        <v>200</v>
      </c>
      <c r="F1293" s="3"/>
      <c r="G1293" s="3"/>
      <c r="H1293" s="3"/>
    </row>
    <row r="1294" spans="1:8">
      <c r="A1294" s="196" t="s">
        <v>2979</v>
      </c>
      <c r="B1294" s="116" t="s">
        <v>1710</v>
      </c>
      <c r="C1294" s="58" t="s">
        <v>1346</v>
      </c>
      <c r="D1294" s="44"/>
      <c r="E1294" s="11">
        <v>150</v>
      </c>
      <c r="F1294" s="3"/>
      <c r="G1294" s="3"/>
      <c r="H1294" s="3"/>
    </row>
    <row r="1295" spans="1:8">
      <c r="A1295" s="196" t="s">
        <v>2980</v>
      </c>
      <c r="B1295" s="56" t="s">
        <v>1641</v>
      </c>
      <c r="C1295" s="58" t="s">
        <v>1347</v>
      </c>
      <c r="D1295" s="44"/>
      <c r="E1295" s="11">
        <v>200</v>
      </c>
      <c r="F1295" s="3"/>
      <c r="G1295" s="3"/>
      <c r="H1295" s="3"/>
    </row>
    <row r="1296" spans="1:8">
      <c r="A1296" s="196" t="s">
        <v>2981</v>
      </c>
      <c r="B1296" s="56" t="s">
        <v>3339</v>
      </c>
      <c r="C1296" s="58" t="s">
        <v>1348</v>
      </c>
      <c r="D1296" s="44"/>
      <c r="E1296" s="11">
        <v>400</v>
      </c>
      <c r="F1296" s="3"/>
      <c r="G1296" s="3"/>
      <c r="H1296" s="3"/>
    </row>
    <row r="1297" spans="1:8">
      <c r="A1297" s="196" t="s">
        <v>2982</v>
      </c>
      <c r="B1297" s="56"/>
      <c r="C1297" s="58" t="s">
        <v>1349</v>
      </c>
      <c r="D1297" s="44"/>
      <c r="E1297" s="11">
        <v>4500</v>
      </c>
      <c r="F1297" s="3"/>
      <c r="G1297" s="3"/>
      <c r="H1297" s="3"/>
    </row>
    <row r="1298" spans="1:8">
      <c r="A1298" s="195" t="s">
        <v>1282</v>
      </c>
      <c r="B1298" s="126"/>
      <c r="C1298" s="87" t="s">
        <v>1351</v>
      </c>
      <c r="D1298" s="44"/>
      <c r="E1298" s="11"/>
      <c r="F1298" s="3"/>
      <c r="G1298" s="3"/>
      <c r="H1298" s="3"/>
    </row>
    <row r="1299" spans="1:8">
      <c r="A1299" s="196" t="s">
        <v>2330</v>
      </c>
      <c r="B1299" s="110" t="s">
        <v>1651</v>
      </c>
      <c r="C1299" s="58" t="s">
        <v>1353</v>
      </c>
      <c r="D1299" s="44"/>
      <c r="E1299" s="11">
        <v>200</v>
      </c>
      <c r="F1299" s="3"/>
      <c r="G1299" s="3"/>
      <c r="H1299" s="3"/>
    </row>
    <row r="1300" spans="1:8">
      <c r="A1300" s="196" t="s">
        <v>2331</v>
      </c>
      <c r="B1300" s="127" t="s">
        <v>3394</v>
      </c>
      <c r="C1300" s="58" t="s">
        <v>1355</v>
      </c>
      <c r="D1300" s="44"/>
      <c r="E1300" s="11">
        <v>200</v>
      </c>
      <c r="F1300" s="3"/>
      <c r="G1300" s="3"/>
      <c r="H1300" s="3"/>
    </row>
    <row r="1301" spans="1:8">
      <c r="A1301" s="195" t="s">
        <v>1291</v>
      </c>
      <c r="B1301" s="55"/>
      <c r="C1301" s="87" t="s">
        <v>1356</v>
      </c>
      <c r="D1301" s="44"/>
      <c r="E1301" s="11"/>
      <c r="F1301" s="3"/>
      <c r="G1301" s="3"/>
      <c r="H1301" s="3"/>
    </row>
    <row r="1302" spans="1:8" ht="31.2">
      <c r="A1302" s="196" t="s">
        <v>1293</v>
      </c>
      <c r="B1302" s="56" t="s">
        <v>3395</v>
      </c>
      <c r="C1302" s="58" t="s">
        <v>1357</v>
      </c>
      <c r="D1302" s="44" t="s">
        <v>1202</v>
      </c>
      <c r="E1302" s="11">
        <v>350</v>
      </c>
      <c r="F1302" s="3"/>
      <c r="G1302" s="3"/>
      <c r="H1302" s="3"/>
    </row>
    <row r="1303" spans="1:8">
      <c r="A1303" s="196" t="s">
        <v>1297</v>
      </c>
      <c r="B1303" s="56" t="s">
        <v>1490</v>
      </c>
      <c r="C1303" s="58" t="s">
        <v>1358</v>
      </c>
      <c r="D1303" s="44" t="s">
        <v>1260</v>
      </c>
      <c r="E1303" s="11">
        <v>300</v>
      </c>
      <c r="F1303" s="3"/>
      <c r="G1303" s="3"/>
      <c r="H1303" s="3"/>
    </row>
    <row r="1304" spans="1:8">
      <c r="A1304" s="196" t="s">
        <v>2983</v>
      </c>
      <c r="B1304" s="56" t="s">
        <v>1491</v>
      </c>
      <c r="C1304" s="58" t="s">
        <v>1359</v>
      </c>
      <c r="D1304" s="44" t="s">
        <v>1260</v>
      </c>
      <c r="E1304" s="11">
        <v>150</v>
      </c>
      <c r="F1304" s="3"/>
      <c r="G1304" s="3"/>
      <c r="H1304" s="3"/>
    </row>
    <row r="1305" spans="1:8">
      <c r="A1305" s="196" t="s">
        <v>2984</v>
      </c>
      <c r="B1305" s="56" t="s">
        <v>1490</v>
      </c>
      <c r="C1305" s="58" t="s">
        <v>1360</v>
      </c>
      <c r="D1305" s="44" t="s">
        <v>1260</v>
      </c>
      <c r="E1305" s="11">
        <v>250</v>
      </c>
      <c r="F1305" s="3"/>
      <c r="G1305" s="3"/>
      <c r="H1305" s="3"/>
    </row>
    <row r="1306" spans="1:8">
      <c r="A1306" s="196" t="s">
        <v>2985</v>
      </c>
      <c r="B1306" s="56" t="s">
        <v>1491</v>
      </c>
      <c r="C1306" s="58" t="s">
        <v>1361</v>
      </c>
      <c r="D1306" s="44" t="s">
        <v>1260</v>
      </c>
      <c r="E1306" s="11">
        <v>100</v>
      </c>
      <c r="F1306" s="3"/>
      <c r="G1306" s="3"/>
      <c r="H1306" s="3"/>
    </row>
    <row r="1307" spans="1:8">
      <c r="A1307" s="196" t="s">
        <v>2986</v>
      </c>
      <c r="B1307" s="166"/>
      <c r="C1307" s="27" t="s">
        <v>1362</v>
      </c>
      <c r="D1307" s="4" t="s">
        <v>1363</v>
      </c>
      <c r="E1307" s="30">
        <v>600</v>
      </c>
      <c r="F1307" s="3"/>
      <c r="G1307" s="3"/>
      <c r="H1307" s="3"/>
    </row>
    <row r="1308" spans="1:8" s="54" customFormat="1">
      <c r="A1308" s="195" t="s">
        <v>1327</v>
      </c>
      <c r="B1308" s="126"/>
      <c r="C1308" s="87" t="s">
        <v>1365</v>
      </c>
      <c r="D1308" s="73"/>
      <c r="E1308" s="26"/>
    </row>
    <row r="1309" spans="1:8" ht="31.2">
      <c r="A1309" s="196" t="s">
        <v>1329</v>
      </c>
      <c r="B1309" s="110" t="s">
        <v>3395</v>
      </c>
      <c r="C1309" s="58" t="s">
        <v>1367</v>
      </c>
      <c r="D1309" s="44" t="s">
        <v>1202</v>
      </c>
      <c r="E1309" s="11">
        <v>400</v>
      </c>
      <c r="F1309" s="3"/>
      <c r="G1309" s="3"/>
      <c r="H1309" s="3"/>
    </row>
    <row r="1310" spans="1:8" ht="31.2">
      <c r="A1310" s="196" t="s">
        <v>2332</v>
      </c>
      <c r="B1310" s="110" t="s">
        <v>3395</v>
      </c>
      <c r="C1310" s="58" t="s">
        <v>1369</v>
      </c>
      <c r="D1310" s="44" t="s">
        <v>1202</v>
      </c>
      <c r="E1310" s="11">
        <v>350</v>
      </c>
      <c r="F1310" s="3"/>
      <c r="G1310" s="3"/>
      <c r="H1310" s="3"/>
    </row>
    <row r="1311" spans="1:8">
      <c r="A1311" s="196" t="s">
        <v>2333</v>
      </c>
      <c r="B1311" s="110" t="s">
        <v>3395</v>
      </c>
      <c r="C1311" s="58" t="s">
        <v>1370</v>
      </c>
      <c r="D1311" s="44" t="s">
        <v>1202</v>
      </c>
      <c r="E1311" s="11">
        <v>200</v>
      </c>
      <c r="F1311" s="3"/>
      <c r="G1311" s="3"/>
      <c r="H1311" s="3"/>
    </row>
    <row r="1312" spans="1:8" s="10" customFormat="1">
      <c r="A1312" s="186" t="s">
        <v>1350</v>
      </c>
      <c r="B1312" s="128"/>
      <c r="C1312" s="62" t="s">
        <v>1378</v>
      </c>
      <c r="D1312" s="4"/>
      <c r="E1312" s="30"/>
    </row>
    <row r="1313" spans="1:5" s="10" customFormat="1">
      <c r="A1313" s="187" t="s">
        <v>1352</v>
      </c>
      <c r="B1313" s="166"/>
      <c r="C1313" s="27" t="s">
        <v>1379</v>
      </c>
      <c r="D1313" s="4" t="s">
        <v>178</v>
      </c>
      <c r="E1313" s="30">
        <v>400</v>
      </c>
    </row>
    <row r="1314" spans="1:5" s="10" customFormat="1">
      <c r="A1314" s="187" t="s">
        <v>1354</v>
      </c>
      <c r="B1314" s="166"/>
      <c r="C1314" s="27" t="s">
        <v>1380</v>
      </c>
      <c r="D1314" s="4" t="s">
        <v>178</v>
      </c>
      <c r="E1314" s="30">
        <v>200</v>
      </c>
    </row>
    <row r="1315" spans="1:5" s="10" customFormat="1">
      <c r="A1315" s="187" t="s">
        <v>2342</v>
      </c>
      <c r="B1315" s="166" t="s">
        <v>1711</v>
      </c>
      <c r="C1315" s="27" t="s">
        <v>1381</v>
      </c>
      <c r="D1315" s="4" t="s">
        <v>178</v>
      </c>
      <c r="E1315" s="30">
        <v>400</v>
      </c>
    </row>
    <row r="1316" spans="1:5" s="10" customFormat="1">
      <c r="A1316" s="187" t="s">
        <v>2343</v>
      </c>
      <c r="B1316" s="166" t="s">
        <v>1712</v>
      </c>
      <c r="C1316" s="27" t="s">
        <v>1382</v>
      </c>
      <c r="D1316" s="4" t="s">
        <v>178</v>
      </c>
      <c r="E1316" s="30">
        <v>400</v>
      </c>
    </row>
    <row r="1317" spans="1:5" s="10" customFormat="1">
      <c r="A1317" s="187" t="s">
        <v>2987</v>
      </c>
      <c r="B1317" s="166" t="s">
        <v>1713</v>
      </c>
      <c r="C1317" s="27" t="s">
        <v>1383</v>
      </c>
      <c r="D1317" s="4" t="s">
        <v>178</v>
      </c>
      <c r="E1317" s="30">
        <v>200</v>
      </c>
    </row>
    <row r="1318" spans="1:5" s="10" customFormat="1">
      <c r="A1318" s="187" t="s">
        <v>2988</v>
      </c>
      <c r="B1318" s="166"/>
      <c r="C1318" s="27" t="s">
        <v>1384</v>
      </c>
      <c r="D1318" s="4" t="s">
        <v>178</v>
      </c>
      <c r="E1318" s="30">
        <v>400</v>
      </c>
    </row>
    <row r="1319" spans="1:5" s="10" customFormat="1">
      <c r="A1319" s="187" t="s">
        <v>2989</v>
      </c>
      <c r="B1319" s="166" t="s">
        <v>1495</v>
      </c>
      <c r="C1319" s="27" t="s">
        <v>1385</v>
      </c>
      <c r="D1319" s="4" t="s">
        <v>178</v>
      </c>
      <c r="E1319" s="30">
        <v>700</v>
      </c>
    </row>
    <row r="1320" spans="1:5" s="10" customFormat="1">
      <c r="A1320" s="187" t="s">
        <v>2990</v>
      </c>
      <c r="B1320" s="166" t="s">
        <v>1495</v>
      </c>
      <c r="C1320" s="27" t="s">
        <v>1386</v>
      </c>
      <c r="D1320" s="4" t="s">
        <v>178</v>
      </c>
      <c r="E1320" s="30">
        <v>300</v>
      </c>
    </row>
    <row r="1321" spans="1:5" s="10" customFormat="1">
      <c r="A1321" s="186" t="s">
        <v>2991</v>
      </c>
      <c r="B1321" s="59"/>
      <c r="C1321" s="62" t="s">
        <v>1388</v>
      </c>
      <c r="D1321" s="4"/>
      <c r="E1321" s="30"/>
    </row>
    <row r="1322" spans="1:5" s="10" customFormat="1">
      <c r="A1322" s="187" t="s">
        <v>2992</v>
      </c>
      <c r="B1322" s="166" t="s">
        <v>1714</v>
      </c>
      <c r="C1322" s="16" t="s">
        <v>1389</v>
      </c>
      <c r="D1322" s="4" t="s">
        <v>13</v>
      </c>
      <c r="E1322" s="30">
        <v>700</v>
      </c>
    </row>
    <row r="1323" spans="1:5" s="10" customFormat="1">
      <c r="A1323" s="187" t="s">
        <v>2993</v>
      </c>
      <c r="B1323" s="96" t="s">
        <v>1715</v>
      </c>
      <c r="C1323" s="16" t="s">
        <v>1390</v>
      </c>
      <c r="D1323" s="4" t="s">
        <v>13</v>
      </c>
      <c r="E1323" s="30">
        <v>600</v>
      </c>
    </row>
    <row r="1324" spans="1:5" s="10" customFormat="1">
      <c r="A1324" s="187" t="s">
        <v>2994</v>
      </c>
      <c r="B1324" s="110" t="s">
        <v>1437</v>
      </c>
      <c r="C1324" s="16" t="s">
        <v>1391</v>
      </c>
      <c r="D1324" s="4" t="s">
        <v>13</v>
      </c>
      <c r="E1324" s="30">
        <v>600</v>
      </c>
    </row>
    <row r="1325" spans="1:5" s="10" customFormat="1">
      <c r="A1325" s="187" t="s">
        <v>2995</v>
      </c>
      <c r="B1325" s="110" t="s">
        <v>3396</v>
      </c>
      <c r="C1325" s="16" t="s">
        <v>1392</v>
      </c>
      <c r="D1325" s="4" t="s">
        <v>13</v>
      </c>
      <c r="E1325" s="30">
        <v>500</v>
      </c>
    </row>
    <row r="1326" spans="1:5" s="10" customFormat="1">
      <c r="A1326" s="187" t="s">
        <v>2996</v>
      </c>
      <c r="B1326" s="97" t="s">
        <v>3397</v>
      </c>
      <c r="C1326" s="16" t="s">
        <v>1393</v>
      </c>
      <c r="D1326" s="4" t="s">
        <v>13</v>
      </c>
      <c r="E1326" s="30">
        <v>500</v>
      </c>
    </row>
    <row r="1327" spans="1:5" s="10" customFormat="1">
      <c r="A1327" s="187" t="s">
        <v>2997</v>
      </c>
      <c r="B1327" s="166" t="s">
        <v>3398</v>
      </c>
      <c r="C1327" s="16" t="s">
        <v>1394</v>
      </c>
      <c r="D1327" s="4" t="s">
        <v>13</v>
      </c>
      <c r="E1327" s="30">
        <v>300</v>
      </c>
    </row>
    <row r="1328" spans="1:5" s="10" customFormat="1">
      <c r="A1328" s="187" t="s">
        <v>2998</v>
      </c>
      <c r="B1328" s="166" t="s">
        <v>1492</v>
      </c>
      <c r="C1328" s="27" t="s">
        <v>145</v>
      </c>
      <c r="D1328" s="4" t="s">
        <v>144</v>
      </c>
      <c r="E1328" s="11">
        <v>100</v>
      </c>
    </row>
    <row r="1329" spans="1:8" s="10" customFormat="1">
      <c r="A1329" s="187" t="s">
        <v>2999</v>
      </c>
      <c r="B1329" s="166" t="s">
        <v>1494</v>
      </c>
      <c r="C1329" s="27" t="s">
        <v>146</v>
      </c>
      <c r="D1329" s="4" t="s">
        <v>144</v>
      </c>
      <c r="E1329" s="11">
        <v>100</v>
      </c>
    </row>
    <row r="1330" spans="1:8" s="10" customFormat="1" ht="31.2">
      <c r="A1330" s="187" t="s">
        <v>3000</v>
      </c>
      <c r="B1330" s="166" t="s">
        <v>1716</v>
      </c>
      <c r="C1330" s="16" t="s">
        <v>277</v>
      </c>
      <c r="D1330" s="4" t="s">
        <v>17</v>
      </c>
      <c r="E1330" s="11">
        <v>1000</v>
      </c>
    </row>
    <row r="1331" spans="1:8" s="10" customFormat="1" ht="31.2">
      <c r="A1331" s="187" t="s">
        <v>3001</v>
      </c>
      <c r="B1331" s="166" t="s">
        <v>1717</v>
      </c>
      <c r="C1331" s="16" t="s">
        <v>278</v>
      </c>
      <c r="D1331" s="4" t="s">
        <v>17</v>
      </c>
      <c r="E1331" s="11">
        <v>350</v>
      </c>
    </row>
    <row r="1332" spans="1:8" s="10" customFormat="1" ht="31.2">
      <c r="A1332" s="187" t="s">
        <v>3002</v>
      </c>
      <c r="B1332" s="166" t="s">
        <v>3399</v>
      </c>
      <c r="C1332" s="27" t="s">
        <v>1395</v>
      </c>
      <c r="D1332" s="4" t="s">
        <v>175</v>
      </c>
      <c r="E1332" s="11">
        <v>100</v>
      </c>
    </row>
    <row r="1333" spans="1:8" s="10" customFormat="1">
      <c r="A1333" s="187" t="s">
        <v>3003</v>
      </c>
      <c r="B1333" s="166" t="s">
        <v>3399</v>
      </c>
      <c r="C1333" s="27" t="s">
        <v>1396</v>
      </c>
      <c r="D1333" s="4" t="s">
        <v>175</v>
      </c>
      <c r="E1333" s="11">
        <v>200</v>
      </c>
    </row>
    <row r="1334" spans="1:8" s="10" customFormat="1">
      <c r="A1334" s="187" t="s">
        <v>3004</v>
      </c>
      <c r="B1334" s="166" t="s">
        <v>3399</v>
      </c>
      <c r="C1334" s="27" t="s">
        <v>1397</v>
      </c>
      <c r="D1334" s="4" t="s">
        <v>175</v>
      </c>
      <c r="E1334" s="11">
        <v>250</v>
      </c>
    </row>
    <row r="1335" spans="1:8">
      <c r="A1335" s="186" t="s">
        <v>1364</v>
      </c>
      <c r="B1335" s="59"/>
      <c r="C1335" s="62" t="s">
        <v>1399</v>
      </c>
      <c r="D1335" s="4"/>
      <c r="E1335" s="30"/>
      <c r="F1335" s="3"/>
      <c r="G1335" s="3"/>
      <c r="H1335" s="3"/>
    </row>
    <row r="1336" spans="1:8">
      <c r="A1336" s="187" t="s">
        <v>1366</v>
      </c>
      <c r="B1336" s="166"/>
      <c r="C1336" s="27" t="s">
        <v>1400</v>
      </c>
      <c r="D1336" s="4" t="s">
        <v>1401</v>
      </c>
      <c r="E1336" s="30">
        <v>800</v>
      </c>
      <c r="F1336" s="3"/>
      <c r="G1336" s="3"/>
      <c r="H1336" s="3"/>
    </row>
    <row r="1337" spans="1:8">
      <c r="A1337" s="187" t="s">
        <v>1368</v>
      </c>
      <c r="B1337" s="166"/>
      <c r="C1337" s="27" t="s">
        <v>1402</v>
      </c>
      <c r="D1337" s="4" t="s">
        <v>1401</v>
      </c>
      <c r="E1337" s="11">
        <v>200</v>
      </c>
      <c r="F1337" s="3"/>
      <c r="G1337" s="3"/>
      <c r="H1337" s="3"/>
    </row>
    <row r="1338" spans="1:8" s="99" customFormat="1">
      <c r="A1338" s="186" t="s">
        <v>1371</v>
      </c>
      <c r="B1338" s="59"/>
      <c r="C1338" s="20" t="s">
        <v>1404</v>
      </c>
      <c r="D1338" s="44"/>
      <c r="E1338" s="50"/>
    </row>
    <row r="1339" spans="1:8" s="99" customFormat="1">
      <c r="A1339" s="186" t="s">
        <v>1372</v>
      </c>
      <c r="B1339" s="166"/>
      <c r="C1339" s="20" t="s">
        <v>1744</v>
      </c>
      <c r="D1339" s="44"/>
      <c r="E1339" s="50"/>
    </row>
    <row r="1340" spans="1:8" s="99" customFormat="1">
      <c r="A1340" s="187" t="s">
        <v>3005</v>
      </c>
      <c r="B1340" s="118" t="s">
        <v>3400</v>
      </c>
      <c r="C1340" s="63" t="s">
        <v>1745</v>
      </c>
      <c r="D1340" s="44"/>
      <c r="E1340" s="50">
        <v>2600</v>
      </c>
    </row>
    <row r="1341" spans="1:8" s="99" customFormat="1">
      <c r="A1341" s="187" t="s">
        <v>3006</v>
      </c>
      <c r="B1341" s="118" t="s">
        <v>3400</v>
      </c>
      <c r="C1341" s="63" t="s">
        <v>1746</v>
      </c>
      <c r="D1341" s="44"/>
      <c r="E1341" s="50">
        <v>6350</v>
      </c>
    </row>
    <row r="1342" spans="1:8" s="99" customFormat="1">
      <c r="A1342" s="186" t="s">
        <v>1373</v>
      </c>
      <c r="B1342" s="166"/>
      <c r="C1342" s="140" t="s">
        <v>1747</v>
      </c>
      <c r="D1342" s="44"/>
      <c r="E1342" s="50"/>
    </row>
    <row r="1343" spans="1:8" s="99" customFormat="1" ht="31.2">
      <c r="A1343" s="187" t="s">
        <v>3007</v>
      </c>
      <c r="B1343" s="115" t="s">
        <v>3401</v>
      </c>
      <c r="C1343" s="64" t="s">
        <v>1748</v>
      </c>
      <c r="D1343" s="44"/>
      <c r="E1343" s="50">
        <v>65000</v>
      </c>
    </row>
    <row r="1344" spans="1:8" s="99" customFormat="1">
      <c r="A1344" s="186" t="s">
        <v>3008</v>
      </c>
      <c r="B1344" s="166"/>
      <c r="C1344" s="141" t="s">
        <v>1749</v>
      </c>
      <c r="D1344" s="44"/>
      <c r="E1344" s="50"/>
    </row>
    <row r="1345" spans="1:5" s="99" customFormat="1" ht="31.2">
      <c r="A1345" s="187" t="s">
        <v>3009</v>
      </c>
      <c r="B1345" s="166" t="s">
        <v>3402</v>
      </c>
      <c r="C1345" s="64" t="s">
        <v>1750</v>
      </c>
      <c r="D1345" s="44"/>
      <c r="E1345" s="50">
        <v>1300</v>
      </c>
    </row>
    <row r="1346" spans="1:5" s="99" customFormat="1" ht="31.2">
      <c r="A1346" s="187" t="s">
        <v>3010</v>
      </c>
      <c r="B1346" s="166" t="s">
        <v>1498</v>
      </c>
      <c r="C1346" s="64" t="s">
        <v>1751</v>
      </c>
      <c r="D1346" s="44"/>
      <c r="E1346" s="50">
        <v>5500</v>
      </c>
    </row>
    <row r="1347" spans="1:5" s="99" customFormat="1" ht="31.2">
      <c r="A1347" s="187" t="s">
        <v>3011</v>
      </c>
      <c r="B1347" s="166" t="s">
        <v>1498</v>
      </c>
      <c r="C1347" s="64" t="s">
        <v>1752</v>
      </c>
      <c r="D1347" s="44"/>
      <c r="E1347" s="50">
        <v>13500</v>
      </c>
    </row>
    <row r="1348" spans="1:5" s="99" customFormat="1">
      <c r="A1348" s="187" t="s">
        <v>3012</v>
      </c>
      <c r="B1348" s="166" t="s">
        <v>1498</v>
      </c>
      <c r="C1348" s="64" t="s">
        <v>1753</v>
      </c>
      <c r="D1348" s="44"/>
      <c r="E1348" s="50">
        <v>13000</v>
      </c>
    </row>
    <row r="1349" spans="1:5" s="99" customFormat="1">
      <c r="A1349" s="187" t="s">
        <v>3013</v>
      </c>
      <c r="B1349" s="118" t="s">
        <v>1466</v>
      </c>
      <c r="C1349" s="64" t="s">
        <v>182</v>
      </c>
      <c r="D1349" s="44"/>
      <c r="E1349" s="50">
        <v>1600</v>
      </c>
    </row>
    <row r="1350" spans="1:5" s="99" customFormat="1">
      <c r="A1350" s="187" t="s">
        <v>3014</v>
      </c>
      <c r="B1350" s="97"/>
      <c r="C1350" s="64" t="s">
        <v>1754</v>
      </c>
      <c r="D1350" s="44"/>
      <c r="E1350" s="50">
        <v>800</v>
      </c>
    </row>
    <row r="1351" spans="1:5" s="99" customFormat="1">
      <c r="A1351" s="187" t="s">
        <v>3015</v>
      </c>
      <c r="B1351" s="166"/>
      <c r="C1351" s="64" t="s">
        <v>1755</v>
      </c>
      <c r="D1351" s="44"/>
      <c r="E1351" s="50">
        <v>4700</v>
      </c>
    </row>
    <row r="1352" spans="1:5" s="99" customFormat="1">
      <c r="A1352" s="187" t="s">
        <v>3016</v>
      </c>
      <c r="B1352" s="118" t="s">
        <v>3196</v>
      </c>
      <c r="C1352" s="64" t="s">
        <v>1756</v>
      </c>
      <c r="D1352" s="44"/>
      <c r="E1352" s="50">
        <v>100</v>
      </c>
    </row>
    <row r="1353" spans="1:5" s="99" customFormat="1">
      <c r="A1353" s="187" t="s">
        <v>3017</v>
      </c>
      <c r="B1353" s="118" t="s">
        <v>3196</v>
      </c>
      <c r="C1353" s="64" t="s">
        <v>1757</v>
      </c>
      <c r="D1353" s="44"/>
      <c r="E1353" s="50">
        <v>300</v>
      </c>
    </row>
    <row r="1354" spans="1:5" s="99" customFormat="1">
      <c r="A1354" s="186" t="s">
        <v>3018</v>
      </c>
      <c r="B1354" s="166"/>
      <c r="C1354" s="141" t="s">
        <v>1758</v>
      </c>
      <c r="D1354" s="44"/>
      <c r="E1354" s="50"/>
    </row>
    <row r="1355" spans="1:5" s="99" customFormat="1" ht="31.2">
      <c r="A1355" s="187" t="s">
        <v>3019</v>
      </c>
      <c r="B1355" s="118" t="s">
        <v>3403</v>
      </c>
      <c r="C1355" s="64" t="s">
        <v>1759</v>
      </c>
      <c r="D1355" s="44"/>
      <c r="E1355" s="50">
        <v>4300</v>
      </c>
    </row>
    <row r="1356" spans="1:5" s="99" customFormat="1">
      <c r="A1356" s="187" t="s">
        <v>3020</v>
      </c>
      <c r="B1356" s="118" t="s">
        <v>3403</v>
      </c>
      <c r="C1356" s="64" t="s">
        <v>1760</v>
      </c>
      <c r="D1356" s="44"/>
      <c r="E1356" s="50">
        <v>2900</v>
      </c>
    </row>
    <row r="1357" spans="1:5" s="99" customFormat="1">
      <c r="A1357" s="187" t="s">
        <v>3021</v>
      </c>
      <c r="B1357" s="110" t="s">
        <v>3404</v>
      </c>
      <c r="C1357" s="64" t="s">
        <v>1761</v>
      </c>
      <c r="D1357" s="44"/>
      <c r="E1357" s="50">
        <v>2600</v>
      </c>
    </row>
    <row r="1358" spans="1:5" s="99" customFormat="1">
      <c r="A1358" s="187" t="s">
        <v>3022</v>
      </c>
      <c r="B1358" s="118" t="s">
        <v>1461</v>
      </c>
      <c r="C1358" s="64" t="s">
        <v>1762</v>
      </c>
      <c r="D1358" s="44"/>
      <c r="E1358" s="50">
        <v>2500</v>
      </c>
    </row>
    <row r="1359" spans="1:5" s="99" customFormat="1">
      <c r="A1359" s="187" t="s">
        <v>3023</v>
      </c>
      <c r="B1359" s="118" t="s">
        <v>1461</v>
      </c>
      <c r="C1359" s="64" t="s">
        <v>186</v>
      </c>
      <c r="D1359" s="44"/>
      <c r="E1359" s="50">
        <v>13000</v>
      </c>
    </row>
    <row r="1360" spans="1:5" s="99" customFormat="1">
      <c r="A1360" s="187" t="s">
        <v>3024</v>
      </c>
      <c r="B1360" s="118" t="s">
        <v>1461</v>
      </c>
      <c r="C1360" s="64" t="s">
        <v>1763</v>
      </c>
      <c r="D1360" s="44"/>
      <c r="E1360" s="50">
        <v>11000</v>
      </c>
    </row>
    <row r="1361" spans="1:5" s="99" customFormat="1" ht="31.2">
      <c r="A1361" s="187" t="s">
        <v>3025</v>
      </c>
      <c r="B1361" s="118" t="s">
        <v>3405</v>
      </c>
      <c r="C1361" s="64" t="s">
        <v>1764</v>
      </c>
      <c r="D1361" s="44"/>
      <c r="E1361" s="50">
        <v>11000</v>
      </c>
    </row>
    <row r="1362" spans="1:5" s="99" customFormat="1" ht="31.2">
      <c r="A1362" s="187" t="s">
        <v>3026</v>
      </c>
      <c r="B1362" s="118" t="s">
        <v>1461</v>
      </c>
      <c r="C1362" s="64" t="s">
        <v>1765</v>
      </c>
      <c r="D1362" s="44"/>
      <c r="E1362" s="50">
        <v>43500</v>
      </c>
    </row>
    <row r="1363" spans="1:5" s="99" customFormat="1">
      <c r="A1363" s="187" t="s">
        <v>3027</v>
      </c>
      <c r="B1363" s="118" t="s">
        <v>3175</v>
      </c>
      <c r="C1363" s="64" t="s">
        <v>1766</v>
      </c>
      <c r="D1363" s="44"/>
      <c r="E1363" s="50">
        <v>5500</v>
      </c>
    </row>
    <row r="1364" spans="1:5" s="99" customFormat="1">
      <c r="A1364" s="187" t="s">
        <v>3028</v>
      </c>
      <c r="B1364" s="118" t="s">
        <v>3405</v>
      </c>
      <c r="C1364" s="64" t="s">
        <v>1767</v>
      </c>
      <c r="D1364" s="44"/>
      <c r="E1364" s="50">
        <v>2000</v>
      </c>
    </row>
    <row r="1365" spans="1:5" s="99" customFormat="1">
      <c r="A1365" s="187" t="s">
        <v>3029</v>
      </c>
      <c r="B1365" s="118" t="s">
        <v>1467</v>
      </c>
      <c r="C1365" s="64" t="s">
        <v>1768</v>
      </c>
      <c r="D1365" s="44"/>
      <c r="E1365" s="50">
        <v>7200</v>
      </c>
    </row>
    <row r="1366" spans="1:5" s="99" customFormat="1">
      <c r="A1366" s="187" t="s">
        <v>3030</v>
      </c>
      <c r="B1366" s="118" t="s">
        <v>3406</v>
      </c>
      <c r="C1366" s="64" t="s">
        <v>1769</v>
      </c>
      <c r="D1366" s="44"/>
      <c r="E1366" s="50">
        <v>9000</v>
      </c>
    </row>
    <row r="1367" spans="1:5" s="99" customFormat="1">
      <c r="A1367" s="187" t="s">
        <v>3031</v>
      </c>
      <c r="B1367" s="118" t="s">
        <v>3405</v>
      </c>
      <c r="C1367" s="64" t="s">
        <v>1770</v>
      </c>
      <c r="D1367" s="44"/>
      <c r="E1367" s="50">
        <v>15700</v>
      </c>
    </row>
    <row r="1368" spans="1:5" s="99" customFormat="1">
      <c r="A1368" s="187" t="s">
        <v>3032</v>
      </c>
      <c r="B1368" s="115" t="s">
        <v>3405</v>
      </c>
      <c r="C1368" s="64" t="s">
        <v>1771</v>
      </c>
      <c r="D1368" s="44"/>
      <c r="E1368" s="50">
        <v>4000</v>
      </c>
    </row>
    <row r="1369" spans="1:5" s="99" customFormat="1">
      <c r="A1369" s="187" t="s">
        <v>3033</v>
      </c>
      <c r="B1369" s="166" t="s">
        <v>3407</v>
      </c>
      <c r="C1369" s="64" t="s">
        <v>1772</v>
      </c>
      <c r="D1369" s="44"/>
      <c r="E1369" s="50">
        <v>5500</v>
      </c>
    </row>
    <row r="1370" spans="1:5" s="99" customFormat="1">
      <c r="A1370" s="187" t="s">
        <v>3034</v>
      </c>
      <c r="B1370" s="118" t="s">
        <v>3408</v>
      </c>
      <c r="C1370" s="64" t="s">
        <v>1773</v>
      </c>
      <c r="D1370" s="44"/>
      <c r="E1370" s="50">
        <v>9000</v>
      </c>
    </row>
    <row r="1371" spans="1:5" s="99" customFormat="1">
      <c r="A1371" s="187" t="s">
        <v>3035</v>
      </c>
      <c r="B1371" s="166" t="s">
        <v>3406</v>
      </c>
      <c r="C1371" s="64" t="s">
        <v>1774</v>
      </c>
      <c r="D1371" s="44"/>
      <c r="E1371" s="50">
        <v>7300</v>
      </c>
    </row>
    <row r="1372" spans="1:5" s="99" customFormat="1">
      <c r="A1372" s="187" t="s">
        <v>3036</v>
      </c>
      <c r="B1372" s="166" t="s">
        <v>3409</v>
      </c>
      <c r="C1372" s="64" t="s">
        <v>1775</v>
      </c>
      <c r="D1372" s="44"/>
      <c r="E1372" s="50">
        <v>1800</v>
      </c>
    </row>
    <row r="1373" spans="1:5" s="99" customFormat="1">
      <c r="A1373" s="187" t="s">
        <v>3037</v>
      </c>
      <c r="B1373" s="166"/>
      <c r="C1373" s="64" t="s">
        <v>1776</v>
      </c>
      <c r="D1373" s="44"/>
      <c r="E1373" s="50">
        <v>2000</v>
      </c>
    </row>
    <row r="1374" spans="1:5" s="99" customFormat="1" ht="31.2">
      <c r="A1374" s="187" t="s">
        <v>3038</v>
      </c>
      <c r="B1374" s="166" t="s">
        <v>3410</v>
      </c>
      <c r="C1374" s="64" t="s">
        <v>1777</v>
      </c>
      <c r="D1374" s="44"/>
      <c r="E1374" s="50">
        <v>10000</v>
      </c>
    </row>
    <row r="1375" spans="1:5" s="99" customFormat="1">
      <c r="A1375" s="187" t="s">
        <v>3039</v>
      </c>
      <c r="B1375" s="99" t="s">
        <v>1458</v>
      </c>
      <c r="C1375" s="64" t="s">
        <v>1778</v>
      </c>
      <c r="D1375" s="44"/>
      <c r="E1375" s="50">
        <v>12450</v>
      </c>
    </row>
    <row r="1376" spans="1:5" s="99" customFormat="1">
      <c r="A1376" s="187" t="s">
        <v>3040</v>
      </c>
      <c r="B1376" s="166" t="s">
        <v>3411</v>
      </c>
      <c r="C1376" s="64" t="s">
        <v>1779</v>
      </c>
      <c r="D1376" s="44"/>
      <c r="E1376" s="50">
        <v>13500</v>
      </c>
    </row>
    <row r="1377" spans="1:5" s="99" customFormat="1">
      <c r="A1377" s="187" t="s">
        <v>3041</v>
      </c>
      <c r="B1377" s="118" t="s">
        <v>3412</v>
      </c>
      <c r="C1377" s="64" t="s">
        <v>1780</v>
      </c>
      <c r="D1377" s="44"/>
      <c r="E1377" s="50">
        <v>13500</v>
      </c>
    </row>
    <row r="1378" spans="1:5" s="99" customFormat="1">
      <c r="A1378" s="187" t="s">
        <v>3042</v>
      </c>
      <c r="B1378" s="115" t="s">
        <v>3413</v>
      </c>
      <c r="C1378" s="64" t="s">
        <v>1781</v>
      </c>
      <c r="D1378" s="44"/>
      <c r="E1378" s="50">
        <v>16250</v>
      </c>
    </row>
    <row r="1379" spans="1:5" s="99" customFormat="1">
      <c r="A1379" s="187" t="s">
        <v>3043</v>
      </c>
      <c r="B1379" s="118" t="s">
        <v>3414</v>
      </c>
      <c r="C1379" s="64" t="s">
        <v>1782</v>
      </c>
      <c r="D1379" s="44"/>
      <c r="E1379" s="50">
        <v>9000</v>
      </c>
    </row>
    <row r="1380" spans="1:5" s="99" customFormat="1">
      <c r="A1380" s="187" t="s">
        <v>3044</v>
      </c>
      <c r="B1380" s="115" t="s">
        <v>3415</v>
      </c>
      <c r="C1380" s="64" t="s">
        <v>1783</v>
      </c>
      <c r="D1380" s="44"/>
      <c r="E1380" s="50">
        <v>3600</v>
      </c>
    </row>
    <row r="1381" spans="1:5" s="99" customFormat="1">
      <c r="A1381" s="187" t="s">
        <v>3045</v>
      </c>
      <c r="B1381" s="118" t="s">
        <v>1467</v>
      </c>
      <c r="C1381" s="64" t="s">
        <v>1784</v>
      </c>
      <c r="D1381" s="44"/>
      <c r="E1381" s="50">
        <v>9000</v>
      </c>
    </row>
    <row r="1382" spans="1:5" s="99" customFormat="1">
      <c r="A1382" s="187" t="s">
        <v>3046</v>
      </c>
      <c r="B1382" s="129" t="s">
        <v>3403</v>
      </c>
      <c r="C1382" s="64" t="s">
        <v>1785</v>
      </c>
      <c r="D1382" s="44"/>
      <c r="E1382" s="50">
        <v>2600</v>
      </c>
    </row>
    <row r="1383" spans="1:5" s="99" customFormat="1">
      <c r="A1383" s="187" t="s">
        <v>3047</v>
      </c>
      <c r="B1383" s="129" t="s">
        <v>3403</v>
      </c>
      <c r="C1383" s="64" t="s">
        <v>1786</v>
      </c>
      <c r="D1383" s="44"/>
      <c r="E1383" s="50">
        <v>2000</v>
      </c>
    </row>
    <row r="1384" spans="1:5" s="99" customFormat="1">
      <c r="A1384" s="187" t="s">
        <v>3048</v>
      </c>
      <c r="B1384" s="166" t="s">
        <v>3175</v>
      </c>
      <c r="C1384" s="64" t="s">
        <v>1787</v>
      </c>
      <c r="D1384" s="44"/>
      <c r="E1384" s="50">
        <v>4300</v>
      </c>
    </row>
    <row r="1385" spans="1:5" s="99" customFormat="1">
      <c r="A1385" s="187" t="s">
        <v>3049</v>
      </c>
      <c r="B1385" s="166" t="s">
        <v>3175</v>
      </c>
      <c r="C1385" s="64" t="s">
        <v>1788</v>
      </c>
      <c r="D1385" s="44"/>
      <c r="E1385" s="50">
        <v>3150</v>
      </c>
    </row>
    <row r="1386" spans="1:5" s="99" customFormat="1">
      <c r="A1386" s="187" t="s">
        <v>3050</v>
      </c>
      <c r="B1386" s="166"/>
      <c r="C1386" s="64" t="s">
        <v>1789</v>
      </c>
      <c r="D1386" s="44"/>
      <c r="E1386" s="50">
        <v>1800</v>
      </c>
    </row>
    <row r="1387" spans="1:5" s="99" customFormat="1">
      <c r="A1387" s="187" t="s">
        <v>3051</v>
      </c>
      <c r="B1387" s="166" t="s">
        <v>1467</v>
      </c>
      <c r="C1387" s="64" t="s">
        <v>1790</v>
      </c>
      <c r="D1387" s="44"/>
      <c r="E1387" s="50">
        <v>3500</v>
      </c>
    </row>
    <row r="1388" spans="1:5" s="99" customFormat="1">
      <c r="A1388" s="187" t="s">
        <v>3052</v>
      </c>
      <c r="B1388" s="166"/>
      <c r="C1388" s="64" t="s">
        <v>1791</v>
      </c>
      <c r="D1388" s="44"/>
      <c r="E1388" s="50">
        <v>6200</v>
      </c>
    </row>
    <row r="1389" spans="1:5" s="99" customFormat="1">
      <c r="A1389" s="186" t="s">
        <v>3053</v>
      </c>
      <c r="B1389" s="166"/>
      <c r="C1389" s="141" t="s">
        <v>1792</v>
      </c>
      <c r="D1389" s="44"/>
      <c r="E1389" s="50"/>
    </row>
    <row r="1390" spans="1:5" s="99" customFormat="1">
      <c r="A1390" s="187" t="s">
        <v>3054</v>
      </c>
      <c r="B1390" s="166" t="s">
        <v>3416</v>
      </c>
      <c r="C1390" s="64" t="s">
        <v>1793</v>
      </c>
      <c r="D1390" s="44"/>
      <c r="E1390" s="50">
        <v>16400</v>
      </c>
    </row>
    <row r="1391" spans="1:5" s="99" customFormat="1" ht="31.2">
      <c r="A1391" s="187" t="s">
        <v>3055</v>
      </c>
      <c r="B1391" s="166" t="s">
        <v>3417</v>
      </c>
      <c r="C1391" s="64" t="s">
        <v>1794</v>
      </c>
      <c r="D1391" s="44"/>
      <c r="E1391" s="50">
        <v>20000</v>
      </c>
    </row>
    <row r="1392" spans="1:5" s="99" customFormat="1">
      <c r="A1392" s="187" t="s">
        <v>3056</v>
      </c>
      <c r="B1392" s="166" t="s">
        <v>3418</v>
      </c>
      <c r="C1392" s="64" t="s">
        <v>1795</v>
      </c>
      <c r="D1392" s="44"/>
      <c r="E1392" s="50">
        <v>1800</v>
      </c>
    </row>
    <row r="1393" spans="1:5" s="99" customFormat="1">
      <c r="A1393" s="187" t="s">
        <v>3057</v>
      </c>
      <c r="B1393" s="118" t="s">
        <v>3419</v>
      </c>
      <c r="C1393" s="64" t="s">
        <v>1796</v>
      </c>
      <c r="D1393" s="44"/>
      <c r="E1393" s="50">
        <v>2700</v>
      </c>
    </row>
    <row r="1394" spans="1:5" s="99" customFormat="1">
      <c r="A1394" s="187" t="s">
        <v>3058</v>
      </c>
      <c r="B1394" s="166" t="s">
        <v>3420</v>
      </c>
      <c r="C1394" s="64" t="s">
        <v>1797</v>
      </c>
      <c r="D1394" s="44"/>
      <c r="E1394" s="50">
        <v>4900</v>
      </c>
    </row>
    <row r="1395" spans="1:5" s="99" customFormat="1" ht="31.2">
      <c r="A1395" s="187" t="s">
        <v>3059</v>
      </c>
      <c r="B1395" s="118" t="s">
        <v>3421</v>
      </c>
      <c r="C1395" s="64" t="s">
        <v>1798</v>
      </c>
      <c r="D1395" s="44"/>
      <c r="E1395" s="50">
        <v>8000</v>
      </c>
    </row>
    <row r="1396" spans="1:5" s="99" customFormat="1" ht="31.2">
      <c r="A1396" s="187" t="s">
        <v>3060</v>
      </c>
      <c r="B1396" s="118" t="s">
        <v>3421</v>
      </c>
      <c r="C1396" s="64" t="s">
        <v>1799</v>
      </c>
      <c r="D1396" s="44"/>
      <c r="E1396" s="50">
        <v>12500</v>
      </c>
    </row>
    <row r="1397" spans="1:5" s="99" customFormat="1">
      <c r="A1397" s="187" t="s">
        <v>3061</v>
      </c>
      <c r="B1397" s="166"/>
      <c r="C1397" s="64" t="s">
        <v>1800</v>
      </c>
      <c r="D1397" s="44"/>
      <c r="E1397" s="50">
        <v>6000</v>
      </c>
    </row>
    <row r="1398" spans="1:5" s="99" customFormat="1">
      <c r="A1398" s="187" t="s">
        <v>3062</v>
      </c>
      <c r="B1398" s="166" t="s">
        <v>3422</v>
      </c>
      <c r="C1398" s="64" t="s">
        <v>1801</v>
      </c>
      <c r="D1398" s="44"/>
      <c r="E1398" s="50">
        <v>5500</v>
      </c>
    </row>
    <row r="1399" spans="1:5" s="99" customFormat="1">
      <c r="A1399" s="187" t="s">
        <v>3063</v>
      </c>
      <c r="B1399" s="118" t="s">
        <v>3421</v>
      </c>
      <c r="C1399" s="64" t="s">
        <v>1802</v>
      </c>
      <c r="D1399" s="44"/>
      <c r="E1399" s="50">
        <v>8500</v>
      </c>
    </row>
    <row r="1400" spans="1:5" s="99" customFormat="1">
      <c r="A1400" s="187" t="s">
        <v>3064</v>
      </c>
      <c r="B1400" s="129" t="s">
        <v>3421</v>
      </c>
      <c r="C1400" s="64" t="s">
        <v>1803</v>
      </c>
      <c r="D1400" s="44"/>
      <c r="E1400" s="50">
        <v>13000</v>
      </c>
    </row>
    <row r="1401" spans="1:5" s="99" customFormat="1">
      <c r="A1401" s="187" t="s">
        <v>3065</v>
      </c>
      <c r="B1401" s="118" t="s">
        <v>3423</v>
      </c>
      <c r="C1401" s="64" t="s">
        <v>1804</v>
      </c>
      <c r="D1401" s="44"/>
      <c r="E1401" s="50">
        <v>7000</v>
      </c>
    </row>
    <row r="1402" spans="1:5" s="99" customFormat="1">
      <c r="A1402" s="187" t="s">
        <v>3066</v>
      </c>
      <c r="B1402" s="97" t="s">
        <v>3424</v>
      </c>
      <c r="C1402" s="64" t="s">
        <v>1805</v>
      </c>
      <c r="D1402" s="44"/>
      <c r="E1402" s="50">
        <v>12500</v>
      </c>
    </row>
    <row r="1403" spans="1:5" s="99" customFormat="1">
      <c r="A1403" s="187" t="s">
        <v>3067</v>
      </c>
      <c r="B1403" s="166" t="s">
        <v>3424</v>
      </c>
      <c r="C1403" s="64" t="s">
        <v>1806</v>
      </c>
      <c r="D1403" s="44"/>
      <c r="E1403" s="50">
        <v>11500</v>
      </c>
    </row>
    <row r="1404" spans="1:5" s="99" customFormat="1">
      <c r="A1404" s="187" t="s">
        <v>3068</v>
      </c>
      <c r="B1404" s="166" t="s">
        <v>3425</v>
      </c>
      <c r="C1404" s="64" t="s">
        <v>1807</v>
      </c>
      <c r="D1404" s="44"/>
      <c r="E1404" s="50">
        <v>8000</v>
      </c>
    </row>
    <row r="1405" spans="1:5" s="99" customFormat="1">
      <c r="A1405" s="187" t="s">
        <v>3069</v>
      </c>
      <c r="B1405" s="96"/>
      <c r="C1405" s="64" t="s">
        <v>1808</v>
      </c>
      <c r="D1405" s="44"/>
      <c r="E1405" s="50">
        <v>5200</v>
      </c>
    </row>
    <row r="1406" spans="1:5" s="99" customFormat="1" ht="31.2">
      <c r="A1406" s="187" t="s">
        <v>3070</v>
      </c>
      <c r="B1406" s="110" t="s">
        <v>3424</v>
      </c>
      <c r="C1406" s="64" t="s">
        <v>1809</v>
      </c>
      <c r="D1406" s="44"/>
      <c r="E1406" s="50">
        <v>4500</v>
      </c>
    </row>
    <row r="1407" spans="1:5" s="99" customFormat="1">
      <c r="A1407" s="187" t="s">
        <v>3071</v>
      </c>
      <c r="B1407" s="97" t="s">
        <v>1667</v>
      </c>
      <c r="C1407" s="64" t="s">
        <v>1810</v>
      </c>
      <c r="D1407" s="44"/>
      <c r="E1407" s="50">
        <v>3600</v>
      </c>
    </row>
    <row r="1408" spans="1:5" s="99" customFormat="1">
      <c r="A1408" s="187" t="s">
        <v>3072</v>
      </c>
      <c r="B1408" s="118" t="s">
        <v>3426</v>
      </c>
      <c r="C1408" s="64" t="s">
        <v>1811</v>
      </c>
      <c r="D1408" s="44"/>
      <c r="E1408" s="50">
        <v>18600</v>
      </c>
    </row>
    <row r="1409" spans="1:5" s="99" customFormat="1">
      <c r="A1409" s="187" t="s">
        <v>3073</v>
      </c>
      <c r="B1409" s="118" t="s">
        <v>3427</v>
      </c>
      <c r="C1409" s="64" t="s">
        <v>1812</v>
      </c>
      <c r="D1409" s="44"/>
      <c r="E1409" s="50">
        <v>22700</v>
      </c>
    </row>
    <row r="1410" spans="1:5" s="99" customFormat="1">
      <c r="A1410" s="187" t="s">
        <v>3074</v>
      </c>
      <c r="B1410" s="118" t="s">
        <v>3428</v>
      </c>
      <c r="C1410" s="64" t="s">
        <v>1813</v>
      </c>
      <c r="D1410" s="44"/>
      <c r="E1410" s="50">
        <v>27000</v>
      </c>
    </row>
    <row r="1411" spans="1:5" s="99" customFormat="1">
      <c r="A1411" s="187" t="s">
        <v>3075</v>
      </c>
      <c r="B1411" s="118" t="s">
        <v>3429</v>
      </c>
      <c r="C1411" s="64" t="s">
        <v>1814</v>
      </c>
      <c r="D1411" s="44"/>
      <c r="E1411" s="50">
        <v>30000</v>
      </c>
    </row>
    <row r="1412" spans="1:5" s="99" customFormat="1" ht="31.2">
      <c r="A1412" s="187" t="s">
        <v>3076</v>
      </c>
      <c r="B1412" s="166"/>
      <c r="C1412" s="64" t="s">
        <v>1815</v>
      </c>
      <c r="D1412" s="44"/>
      <c r="E1412" s="50">
        <v>6500</v>
      </c>
    </row>
    <row r="1413" spans="1:5" s="99" customFormat="1">
      <c r="A1413" s="186" t="s">
        <v>3077</v>
      </c>
      <c r="B1413" s="166"/>
      <c r="C1413" s="141" t="s">
        <v>1816</v>
      </c>
      <c r="D1413" s="44"/>
      <c r="E1413" s="50"/>
    </row>
    <row r="1414" spans="1:5" s="99" customFormat="1">
      <c r="A1414" s="185" t="s">
        <v>3078</v>
      </c>
      <c r="B1414" s="118" t="s">
        <v>3430</v>
      </c>
      <c r="C1414" s="64" t="s">
        <v>1817</v>
      </c>
      <c r="D1414" s="44"/>
      <c r="E1414" s="50">
        <v>21800</v>
      </c>
    </row>
    <row r="1415" spans="1:5" s="99" customFormat="1" ht="31.2">
      <c r="A1415" s="185" t="s">
        <v>3079</v>
      </c>
      <c r="B1415" s="118" t="s">
        <v>3431</v>
      </c>
      <c r="C1415" s="64" t="s">
        <v>1818</v>
      </c>
      <c r="D1415" s="44"/>
      <c r="E1415" s="50">
        <v>24500</v>
      </c>
    </row>
    <row r="1416" spans="1:5" s="99" customFormat="1" ht="31.2">
      <c r="A1416" s="185" t="s">
        <v>3080</v>
      </c>
      <c r="B1416" s="166" t="s">
        <v>3432</v>
      </c>
      <c r="C1416" s="64" t="s">
        <v>1819</v>
      </c>
      <c r="D1416" s="44"/>
      <c r="E1416" s="50">
        <v>4900</v>
      </c>
    </row>
    <row r="1417" spans="1:5" s="99" customFormat="1" ht="31.2">
      <c r="A1417" s="185" t="s">
        <v>3081</v>
      </c>
      <c r="B1417" s="166" t="s">
        <v>3432</v>
      </c>
      <c r="C1417" s="64" t="s">
        <v>1820</v>
      </c>
      <c r="D1417" s="44"/>
      <c r="E1417" s="50">
        <v>15000</v>
      </c>
    </row>
    <row r="1418" spans="1:5" s="99" customFormat="1">
      <c r="A1418" s="185" t="s">
        <v>3082</v>
      </c>
      <c r="B1418" s="118" t="s">
        <v>3421</v>
      </c>
      <c r="C1418" s="64" t="s">
        <v>1821</v>
      </c>
      <c r="D1418" s="44"/>
      <c r="E1418" s="50">
        <v>6000</v>
      </c>
    </row>
    <row r="1419" spans="1:5" s="99" customFormat="1">
      <c r="A1419" s="185" t="s">
        <v>3083</v>
      </c>
      <c r="B1419" s="129" t="s">
        <v>3421</v>
      </c>
      <c r="C1419" s="64" t="s">
        <v>1822</v>
      </c>
      <c r="D1419" s="44"/>
      <c r="E1419" s="50">
        <v>12000</v>
      </c>
    </row>
    <row r="1420" spans="1:5" s="99" customFormat="1">
      <c r="A1420" s="185" t="s">
        <v>3084</v>
      </c>
      <c r="B1420" s="118" t="s">
        <v>3423</v>
      </c>
      <c r="C1420" s="64" t="s">
        <v>1823</v>
      </c>
      <c r="D1420" s="44"/>
      <c r="E1420" s="50">
        <v>5700</v>
      </c>
    </row>
    <row r="1421" spans="1:5" s="99" customFormat="1">
      <c r="A1421" s="185" t="s">
        <v>3085</v>
      </c>
      <c r="B1421" s="166"/>
      <c r="C1421" s="64" t="s">
        <v>1824</v>
      </c>
      <c r="D1421" s="44"/>
      <c r="E1421" s="50">
        <v>2700</v>
      </c>
    </row>
    <row r="1422" spans="1:5" s="99" customFormat="1">
      <c r="A1422" s="185" t="s">
        <v>3086</v>
      </c>
      <c r="B1422" s="166"/>
      <c r="C1422" s="64" t="s">
        <v>1825</v>
      </c>
      <c r="D1422" s="44"/>
      <c r="E1422" s="50">
        <v>2700</v>
      </c>
    </row>
    <row r="1423" spans="1:5" s="99" customFormat="1" ht="31.2">
      <c r="A1423" s="185" t="s">
        <v>3087</v>
      </c>
      <c r="B1423" s="110" t="s">
        <v>3424</v>
      </c>
      <c r="C1423" s="64" t="s">
        <v>1826</v>
      </c>
      <c r="D1423" s="44"/>
      <c r="E1423" s="50">
        <v>4900</v>
      </c>
    </row>
    <row r="1424" spans="1:5" s="99" customFormat="1">
      <c r="A1424" s="185" t="s">
        <v>3088</v>
      </c>
      <c r="B1424" s="166"/>
      <c r="C1424" s="64" t="s">
        <v>1827</v>
      </c>
      <c r="D1424" s="44"/>
      <c r="E1424" s="50">
        <v>4900</v>
      </c>
    </row>
    <row r="1425" spans="1:5" s="99" customFormat="1">
      <c r="A1425" s="185" t="s">
        <v>3089</v>
      </c>
      <c r="B1425" s="166" t="s">
        <v>3433</v>
      </c>
      <c r="C1425" s="64" t="s">
        <v>1828</v>
      </c>
      <c r="D1425" s="44"/>
      <c r="E1425" s="50">
        <v>5500</v>
      </c>
    </row>
    <row r="1426" spans="1:5" s="99" customFormat="1" ht="31.2">
      <c r="A1426" s="185" t="s">
        <v>3090</v>
      </c>
      <c r="B1426" s="118" t="s">
        <v>3421</v>
      </c>
      <c r="C1426" s="64" t="s">
        <v>1829</v>
      </c>
      <c r="D1426" s="44"/>
      <c r="E1426" s="50">
        <v>4900</v>
      </c>
    </row>
    <row r="1427" spans="1:5" s="99" customFormat="1" ht="31.2">
      <c r="A1427" s="185" t="s">
        <v>3091</v>
      </c>
      <c r="B1427" s="118" t="s">
        <v>3421</v>
      </c>
      <c r="C1427" s="64" t="s">
        <v>1830</v>
      </c>
      <c r="D1427" s="44"/>
      <c r="E1427" s="50">
        <v>10300</v>
      </c>
    </row>
    <row r="1428" spans="1:5" s="99" customFormat="1" ht="31.2">
      <c r="A1428" s="185" t="s">
        <v>3092</v>
      </c>
      <c r="B1428" s="118" t="s">
        <v>3408</v>
      </c>
      <c r="C1428" s="64" t="s">
        <v>1831</v>
      </c>
      <c r="D1428" s="44"/>
      <c r="E1428" s="50">
        <v>8200</v>
      </c>
    </row>
    <row r="1429" spans="1:5" s="99" customFormat="1" ht="31.2">
      <c r="A1429" s="185" t="s">
        <v>3093</v>
      </c>
      <c r="B1429" s="118" t="s">
        <v>3408</v>
      </c>
      <c r="C1429" s="64" t="s">
        <v>1832</v>
      </c>
      <c r="D1429" s="44"/>
      <c r="E1429" s="50">
        <v>13600</v>
      </c>
    </row>
    <row r="1430" spans="1:5" s="99" customFormat="1" ht="31.2">
      <c r="A1430" s="185" t="s">
        <v>3094</v>
      </c>
      <c r="B1430" s="118" t="s">
        <v>3408</v>
      </c>
      <c r="C1430" s="64" t="s">
        <v>1833</v>
      </c>
      <c r="D1430" s="44"/>
      <c r="E1430" s="50">
        <v>21000</v>
      </c>
    </row>
    <row r="1431" spans="1:5" s="99" customFormat="1">
      <c r="A1431" s="185" t="s">
        <v>3095</v>
      </c>
      <c r="B1431" s="166"/>
      <c r="C1431" s="64" t="s">
        <v>1834</v>
      </c>
      <c r="D1431" s="44"/>
      <c r="E1431" s="50">
        <v>10900</v>
      </c>
    </row>
    <row r="1432" spans="1:5" s="99" customFormat="1">
      <c r="A1432" s="185" t="s">
        <v>3096</v>
      </c>
      <c r="B1432" s="118" t="s">
        <v>3426</v>
      </c>
      <c r="C1432" s="64" t="s">
        <v>1835</v>
      </c>
      <c r="D1432" s="44"/>
      <c r="E1432" s="50">
        <v>14500</v>
      </c>
    </row>
    <row r="1433" spans="1:5" s="99" customFormat="1">
      <c r="A1433" s="185" t="s">
        <v>3097</v>
      </c>
      <c r="B1433" s="118" t="s">
        <v>3427</v>
      </c>
      <c r="C1433" s="64" t="s">
        <v>1836</v>
      </c>
      <c r="D1433" s="44"/>
      <c r="E1433" s="50">
        <v>19500</v>
      </c>
    </row>
    <row r="1434" spans="1:5" s="99" customFormat="1">
      <c r="A1434" s="185" t="s">
        <v>3098</v>
      </c>
      <c r="B1434" s="118" t="s">
        <v>3428</v>
      </c>
      <c r="C1434" s="64" t="s">
        <v>1837</v>
      </c>
      <c r="D1434" s="44"/>
      <c r="E1434" s="50">
        <v>20000</v>
      </c>
    </row>
    <row r="1435" spans="1:5" s="99" customFormat="1">
      <c r="A1435" s="185" t="s">
        <v>3099</v>
      </c>
      <c r="B1435" s="118" t="s">
        <v>3429</v>
      </c>
      <c r="C1435" s="64" t="s">
        <v>1838</v>
      </c>
      <c r="D1435" s="44"/>
      <c r="E1435" s="50">
        <v>25000</v>
      </c>
    </row>
    <row r="1436" spans="1:5" s="99" customFormat="1">
      <c r="A1436" s="185" t="s">
        <v>3100</v>
      </c>
      <c r="B1436" s="166" t="s">
        <v>3434</v>
      </c>
      <c r="C1436" s="64" t="s">
        <v>1839</v>
      </c>
      <c r="D1436" s="44"/>
      <c r="E1436" s="50">
        <v>8200</v>
      </c>
    </row>
    <row r="1437" spans="1:5" s="99" customFormat="1">
      <c r="A1437" s="185" t="s">
        <v>3101</v>
      </c>
      <c r="B1437" s="166" t="s">
        <v>3435</v>
      </c>
      <c r="C1437" s="64" t="s">
        <v>1840</v>
      </c>
      <c r="D1437" s="44"/>
      <c r="E1437" s="50">
        <v>7300</v>
      </c>
    </row>
    <row r="1438" spans="1:5" s="99" customFormat="1">
      <c r="A1438" s="185" t="s">
        <v>3102</v>
      </c>
      <c r="B1438" s="166" t="s">
        <v>3435</v>
      </c>
      <c r="C1438" s="64" t="s">
        <v>1841</v>
      </c>
      <c r="D1438" s="44"/>
      <c r="E1438" s="50">
        <v>8200</v>
      </c>
    </row>
    <row r="1439" spans="1:5" s="99" customFormat="1">
      <c r="A1439" s="189" t="s">
        <v>3103</v>
      </c>
      <c r="B1439" s="96"/>
      <c r="C1439" s="142" t="s">
        <v>1842</v>
      </c>
      <c r="D1439" s="44"/>
      <c r="E1439" s="50"/>
    </row>
    <row r="1440" spans="1:5" s="99" customFormat="1" ht="16.5" customHeight="1">
      <c r="A1440" s="185" t="s">
        <v>3104</v>
      </c>
      <c r="B1440" s="110" t="s">
        <v>3436</v>
      </c>
      <c r="C1440" s="64" t="s">
        <v>1843</v>
      </c>
      <c r="D1440" s="44"/>
      <c r="E1440" s="50">
        <v>36400</v>
      </c>
    </row>
    <row r="1441" spans="1:5" s="99" customFormat="1" ht="16.5" customHeight="1">
      <c r="A1441" s="185" t="s">
        <v>3105</v>
      </c>
      <c r="B1441" s="110" t="s">
        <v>3436</v>
      </c>
      <c r="C1441" s="64" t="s">
        <v>1844</v>
      </c>
      <c r="D1441" s="44"/>
      <c r="E1441" s="50">
        <v>41000</v>
      </c>
    </row>
    <row r="1442" spans="1:5" s="99" customFormat="1" ht="16.5" customHeight="1">
      <c r="A1442" s="185" t="s">
        <v>3106</v>
      </c>
      <c r="B1442" s="110" t="s">
        <v>3437</v>
      </c>
      <c r="C1442" s="64" t="s">
        <v>1845</v>
      </c>
      <c r="D1442" s="44"/>
      <c r="E1442" s="50">
        <v>45500</v>
      </c>
    </row>
    <row r="1443" spans="1:5" s="99" customFormat="1" ht="16.5" customHeight="1">
      <c r="A1443" s="185" t="s">
        <v>3107</v>
      </c>
      <c r="B1443" s="110" t="s">
        <v>3437</v>
      </c>
      <c r="C1443" s="64" t="s">
        <v>1846</v>
      </c>
      <c r="D1443" s="44"/>
      <c r="E1443" s="50">
        <v>54600</v>
      </c>
    </row>
    <row r="1444" spans="1:5" s="99" customFormat="1" ht="31.2">
      <c r="A1444" s="185" t="s">
        <v>3108</v>
      </c>
      <c r="B1444" s="97" t="s">
        <v>3436</v>
      </c>
      <c r="C1444" s="64" t="s">
        <v>1847</v>
      </c>
      <c r="D1444" s="44"/>
      <c r="E1444" s="50">
        <v>45500</v>
      </c>
    </row>
    <row r="1445" spans="1:5" s="99" customFormat="1" ht="31.2">
      <c r="A1445" s="185" t="s">
        <v>3109</v>
      </c>
      <c r="B1445" s="166" t="s">
        <v>3436</v>
      </c>
      <c r="C1445" s="64" t="s">
        <v>1848</v>
      </c>
      <c r="D1445" s="44"/>
      <c r="E1445" s="50">
        <v>50000</v>
      </c>
    </row>
    <row r="1446" spans="1:5" s="99" customFormat="1" ht="31.2">
      <c r="A1446" s="185" t="s">
        <v>3110</v>
      </c>
      <c r="B1446" s="166" t="s">
        <v>3438</v>
      </c>
      <c r="C1446" s="64" t="s">
        <v>1849</v>
      </c>
      <c r="D1446" s="44"/>
      <c r="E1446" s="50">
        <v>68200</v>
      </c>
    </row>
    <row r="1447" spans="1:5" s="99" customFormat="1">
      <c r="A1447" s="185" t="s">
        <v>3111</v>
      </c>
      <c r="B1447" s="166"/>
      <c r="C1447" s="64" t="s">
        <v>1850</v>
      </c>
      <c r="D1447" s="44"/>
      <c r="E1447" s="50">
        <v>21000</v>
      </c>
    </row>
    <row r="1448" spans="1:5" s="99" customFormat="1" ht="31.2">
      <c r="A1448" s="185" t="s">
        <v>3112</v>
      </c>
      <c r="B1448" s="166" t="s">
        <v>3439</v>
      </c>
      <c r="C1448" s="64" t="s">
        <v>1851</v>
      </c>
      <c r="D1448" s="44"/>
      <c r="E1448" s="50">
        <v>18000</v>
      </c>
    </row>
    <row r="1449" spans="1:5" s="99" customFormat="1" ht="31.2">
      <c r="A1449" s="185" t="s">
        <v>3113</v>
      </c>
      <c r="B1449" s="166"/>
      <c r="C1449" s="64" t="s">
        <v>1852</v>
      </c>
      <c r="D1449" s="44"/>
      <c r="E1449" s="50">
        <v>97500</v>
      </c>
    </row>
    <row r="1450" spans="1:5" s="99" customFormat="1">
      <c r="A1450" s="185" t="s">
        <v>3114</v>
      </c>
      <c r="B1450" s="166" t="s">
        <v>3440</v>
      </c>
      <c r="C1450" s="64" t="s">
        <v>1853</v>
      </c>
      <c r="D1450" s="44"/>
      <c r="E1450" s="50">
        <v>31800</v>
      </c>
    </row>
    <row r="1451" spans="1:5" s="99" customFormat="1">
      <c r="A1451" s="185" t="s">
        <v>3115</v>
      </c>
      <c r="B1451" s="166" t="s">
        <v>3441</v>
      </c>
      <c r="C1451" s="64" t="s">
        <v>1854</v>
      </c>
      <c r="D1451" s="44"/>
      <c r="E1451" s="50">
        <v>13600</v>
      </c>
    </row>
    <row r="1452" spans="1:5" s="99" customFormat="1">
      <c r="A1452" s="185" t="s">
        <v>3116</v>
      </c>
      <c r="B1452" s="166" t="s">
        <v>3442</v>
      </c>
      <c r="C1452" s="64" t="s">
        <v>1855</v>
      </c>
      <c r="D1452" s="44"/>
      <c r="E1452" s="50">
        <v>16400</v>
      </c>
    </row>
    <row r="1453" spans="1:5" s="99" customFormat="1">
      <c r="A1453" s="185" t="s">
        <v>3117</v>
      </c>
      <c r="B1453" s="166" t="s">
        <v>3443</v>
      </c>
      <c r="C1453" s="64" t="s">
        <v>1856</v>
      </c>
      <c r="D1453" s="44"/>
      <c r="E1453" s="50">
        <v>19000</v>
      </c>
    </row>
    <row r="1454" spans="1:5" s="99" customFormat="1">
      <c r="A1454" s="185" t="s">
        <v>3118</v>
      </c>
      <c r="B1454" s="166" t="s">
        <v>3442</v>
      </c>
      <c r="C1454" s="64" t="s">
        <v>1857</v>
      </c>
      <c r="D1454" s="44"/>
      <c r="E1454" s="50">
        <v>22700</v>
      </c>
    </row>
    <row r="1455" spans="1:5" s="99" customFormat="1">
      <c r="A1455" s="185" t="s">
        <v>3119</v>
      </c>
      <c r="B1455" s="118" t="s">
        <v>3421</v>
      </c>
      <c r="C1455" s="64" t="s">
        <v>1858</v>
      </c>
      <c r="D1455" s="44"/>
      <c r="E1455" s="50">
        <v>13600</v>
      </c>
    </row>
    <row r="1456" spans="1:5" s="99" customFormat="1">
      <c r="A1456" s="185" t="s">
        <v>3120</v>
      </c>
      <c r="B1456" s="166" t="s">
        <v>3444</v>
      </c>
      <c r="C1456" s="64" t="s">
        <v>1859</v>
      </c>
      <c r="D1456" s="44"/>
      <c r="E1456" s="50">
        <v>13600</v>
      </c>
    </row>
    <row r="1457" spans="1:5" s="99" customFormat="1">
      <c r="A1457" s="185" t="s">
        <v>3121</v>
      </c>
      <c r="B1457" s="166" t="s">
        <v>3445</v>
      </c>
      <c r="C1457" s="64" t="s">
        <v>1860</v>
      </c>
      <c r="D1457" s="44"/>
      <c r="E1457" s="50">
        <v>10900</v>
      </c>
    </row>
    <row r="1458" spans="1:5" s="99" customFormat="1">
      <c r="A1458" s="185" t="s">
        <v>3122</v>
      </c>
      <c r="B1458" s="166" t="s">
        <v>3446</v>
      </c>
      <c r="C1458" s="64" t="s">
        <v>1861</v>
      </c>
      <c r="D1458" s="44"/>
      <c r="E1458" s="50">
        <v>13600</v>
      </c>
    </row>
    <row r="1459" spans="1:5" s="99" customFormat="1">
      <c r="A1459" s="185" t="s">
        <v>3123</v>
      </c>
      <c r="B1459" s="118" t="s">
        <v>3447</v>
      </c>
      <c r="C1459" s="64" t="s">
        <v>1862</v>
      </c>
      <c r="D1459" s="44"/>
      <c r="E1459" s="50">
        <v>8200</v>
      </c>
    </row>
    <row r="1460" spans="1:5" s="99" customFormat="1">
      <c r="A1460" s="185" t="s">
        <v>3124</v>
      </c>
      <c r="B1460" s="118" t="s">
        <v>3448</v>
      </c>
      <c r="C1460" s="64" t="s">
        <v>1863</v>
      </c>
      <c r="D1460" s="44"/>
      <c r="E1460" s="50">
        <v>13500</v>
      </c>
    </row>
    <row r="1461" spans="1:5" s="99" customFormat="1">
      <c r="A1461" s="185" t="s">
        <v>3125</v>
      </c>
      <c r="B1461" s="166" t="s">
        <v>3449</v>
      </c>
      <c r="C1461" s="64" t="s">
        <v>1864</v>
      </c>
      <c r="D1461" s="44"/>
      <c r="E1461" s="50">
        <v>7700</v>
      </c>
    </row>
    <row r="1462" spans="1:5" s="99" customFormat="1">
      <c r="A1462" s="189" t="s">
        <v>3126</v>
      </c>
      <c r="B1462" s="166"/>
      <c r="C1462" s="142" t="s">
        <v>1865</v>
      </c>
      <c r="D1462" s="63"/>
      <c r="E1462" s="50"/>
    </row>
    <row r="1463" spans="1:5" s="99" customFormat="1" ht="31.2">
      <c r="A1463" s="185" t="s">
        <v>3127</v>
      </c>
      <c r="B1463" s="166" t="s">
        <v>3450</v>
      </c>
      <c r="C1463" s="64" t="s">
        <v>1866</v>
      </c>
      <c r="D1463" s="143"/>
      <c r="E1463" s="50">
        <v>42000</v>
      </c>
    </row>
    <row r="1464" spans="1:5" s="99" customFormat="1" ht="31.2">
      <c r="A1464" s="185" t="s">
        <v>3128</v>
      </c>
      <c r="B1464" s="166"/>
      <c r="C1464" s="64" t="s">
        <v>1867</v>
      </c>
      <c r="D1464" s="143"/>
      <c r="E1464" s="50">
        <v>28000</v>
      </c>
    </row>
    <row r="1465" spans="1:5" s="99" customFormat="1">
      <c r="A1465" s="185" t="s">
        <v>3129</v>
      </c>
      <c r="B1465" s="166" t="s">
        <v>3442</v>
      </c>
      <c r="C1465" s="64" t="s">
        <v>1868</v>
      </c>
      <c r="D1465" s="143"/>
      <c r="E1465" s="50">
        <v>26000</v>
      </c>
    </row>
    <row r="1466" spans="1:5" s="100" customFormat="1" ht="31.2">
      <c r="A1466" s="185" t="s">
        <v>3130</v>
      </c>
      <c r="B1466" s="166" t="s">
        <v>3451</v>
      </c>
      <c r="C1466" s="64" t="s">
        <v>1869</v>
      </c>
      <c r="D1466" s="143"/>
      <c r="E1466" s="50">
        <v>12000</v>
      </c>
    </row>
    <row r="1467" spans="1:5" s="100" customFormat="1">
      <c r="A1467" s="185" t="s">
        <v>3131</v>
      </c>
      <c r="B1467" s="166"/>
      <c r="C1467" s="64" t="s">
        <v>1870</v>
      </c>
      <c r="D1467" s="143"/>
      <c r="E1467" s="50">
        <v>50000</v>
      </c>
    </row>
    <row r="1468" spans="1:5" s="100" customFormat="1">
      <c r="A1468" s="185" t="s">
        <v>3132</v>
      </c>
      <c r="B1468" s="166"/>
      <c r="C1468" s="64" t="s">
        <v>1433</v>
      </c>
      <c r="D1468" s="143"/>
      <c r="E1468" s="50">
        <v>800</v>
      </c>
    </row>
    <row r="1469" spans="1:5" s="100" customFormat="1">
      <c r="A1469" s="185" t="s">
        <v>3133</v>
      </c>
      <c r="B1469" s="166"/>
      <c r="C1469" s="64" t="s">
        <v>1434</v>
      </c>
      <c r="D1469" s="143"/>
      <c r="E1469" s="50">
        <v>800</v>
      </c>
    </row>
    <row r="1470" spans="1:5" s="99" customFormat="1" ht="31.2">
      <c r="A1470" s="185" t="s">
        <v>3134</v>
      </c>
      <c r="B1470" s="166" t="s">
        <v>3452</v>
      </c>
      <c r="C1470" s="58" t="s">
        <v>1871</v>
      </c>
      <c r="D1470" s="44" t="s">
        <v>1202</v>
      </c>
      <c r="E1470" s="50">
        <v>440</v>
      </c>
    </row>
    <row r="1471" spans="1:5" s="99" customFormat="1" ht="31.2">
      <c r="A1471" s="185" t="s">
        <v>3135</v>
      </c>
      <c r="B1471" s="166" t="s">
        <v>3452</v>
      </c>
      <c r="C1471" s="58" t="s">
        <v>1872</v>
      </c>
      <c r="D1471" s="44" t="s">
        <v>1202</v>
      </c>
      <c r="E1471" s="50">
        <v>400</v>
      </c>
    </row>
    <row r="1472" spans="1:5" s="99" customFormat="1">
      <c r="A1472" s="189" t="s">
        <v>1374</v>
      </c>
      <c r="B1472" s="126"/>
      <c r="C1472" s="20" t="s">
        <v>1405</v>
      </c>
      <c r="D1472" s="44"/>
      <c r="E1472" s="50"/>
    </row>
    <row r="1473" spans="1:5" s="99" customFormat="1">
      <c r="A1473" s="196" t="s">
        <v>1375</v>
      </c>
      <c r="B1473" s="110" t="s">
        <v>2371</v>
      </c>
      <c r="C1473" s="63" t="s">
        <v>2360</v>
      </c>
      <c r="D1473" s="44"/>
      <c r="E1473" s="50">
        <v>1000</v>
      </c>
    </row>
    <row r="1474" spans="1:5" s="99" customFormat="1">
      <c r="A1474" s="196" t="s">
        <v>1376</v>
      </c>
      <c r="B1474" s="110" t="s">
        <v>3453</v>
      </c>
      <c r="C1474" s="63" t="s">
        <v>2362</v>
      </c>
      <c r="D1474" s="44"/>
      <c r="E1474" s="50">
        <v>500</v>
      </c>
    </row>
    <row r="1475" spans="1:5" s="99" customFormat="1">
      <c r="A1475" s="196" t="s">
        <v>2344</v>
      </c>
      <c r="B1475" s="127"/>
      <c r="C1475" s="63" t="s">
        <v>1406</v>
      </c>
      <c r="D1475" s="44"/>
      <c r="E1475" s="50"/>
    </row>
    <row r="1476" spans="1:5" s="99" customFormat="1" ht="31.2">
      <c r="A1476" s="196" t="s">
        <v>2345</v>
      </c>
      <c r="B1476" s="56" t="s">
        <v>3388</v>
      </c>
      <c r="C1476" s="63" t="s">
        <v>1407</v>
      </c>
      <c r="D1476" s="44"/>
      <c r="E1476" s="50">
        <v>2000</v>
      </c>
    </row>
    <row r="1477" spans="1:5" s="99" customFormat="1" ht="31.2">
      <c r="A1477" s="196" t="s">
        <v>2346</v>
      </c>
      <c r="B1477" s="56" t="s">
        <v>3388</v>
      </c>
      <c r="C1477" s="63" t="s">
        <v>1408</v>
      </c>
      <c r="D1477" s="44"/>
      <c r="E1477" s="50">
        <v>2500</v>
      </c>
    </row>
    <row r="1478" spans="1:5" s="99" customFormat="1">
      <c r="A1478" s="196" t="s">
        <v>2347</v>
      </c>
      <c r="B1478" s="56" t="s">
        <v>3454</v>
      </c>
      <c r="C1478" s="63" t="s">
        <v>1409</v>
      </c>
      <c r="D1478" s="44" t="s">
        <v>1410</v>
      </c>
      <c r="E1478" s="50">
        <v>200</v>
      </c>
    </row>
    <row r="1479" spans="1:5" s="99" customFormat="1">
      <c r="A1479" s="196" t="s">
        <v>2348</v>
      </c>
      <c r="B1479" s="125" t="s">
        <v>3454</v>
      </c>
      <c r="C1479" s="63" t="s">
        <v>1411</v>
      </c>
      <c r="D1479" s="44" t="s">
        <v>1410</v>
      </c>
      <c r="E1479" s="50">
        <v>300</v>
      </c>
    </row>
    <row r="1480" spans="1:5" s="99" customFormat="1">
      <c r="A1480" s="196" t="s">
        <v>2349</v>
      </c>
      <c r="B1480" s="110" t="s">
        <v>3360</v>
      </c>
      <c r="C1480" s="63" t="s">
        <v>1412</v>
      </c>
      <c r="D1480" s="44" t="s">
        <v>1413</v>
      </c>
      <c r="E1480" s="50">
        <v>2000</v>
      </c>
    </row>
    <row r="1481" spans="1:5" s="99" customFormat="1">
      <c r="A1481" s="196" t="s">
        <v>2350</v>
      </c>
      <c r="B1481" s="127"/>
      <c r="C1481" s="63" t="s">
        <v>1414</v>
      </c>
      <c r="D1481" s="44"/>
      <c r="E1481" s="50"/>
    </row>
    <row r="1482" spans="1:5" s="99" customFormat="1" ht="31.2">
      <c r="A1482" s="196" t="s">
        <v>2351</v>
      </c>
      <c r="B1482" s="56" t="s">
        <v>3388</v>
      </c>
      <c r="C1482" s="63" t="s">
        <v>1407</v>
      </c>
      <c r="D1482" s="44"/>
      <c r="E1482" s="50">
        <v>1500</v>
      </c>
    </row>
    <row r="1483" spans="1:5" s="99" customFormat="1" ht="31.2">
      <c r="A1483" s="196" t="s">
        <v>2352</v>
      </c>
      <c r="B1483" s="56" t="s">
        <v>3388</v>
      </c>
      <c r="C1483" s="63" t="s">
        <v>1408</v>
      </c>
      <c r="D1483" s="44"/>
      <c r="E1483" s="50">
        <v>2000</v>
      </c>
    </row>
    <row r="1484" spans="1:5" s="99" customFormat="1">
      <c r="A1484" s="196" t="s">
        <v>2353</v>
      </c>
      <c r="B1484" s="56" t="s">
        <v>3454</v>
      </c>
      <c r="C1484" s="63" t="s">
        <v>1415</v>
      </c>
      <c r="D1484" s="44" t="s">
        <v>1416</v>
      </c>
      <c r="E1484" s="50">
        <v>200</v>
      </c>
    </row>
    <row r="1485" spans="1:5" s="99" customFormat="1">
      <c r="A1485" s="196" t="s">
        <v>2354</v>
      </c>
      <c r="B1485" s="56" t="s">
        <v>3454</v>
      </c>
      <c r="C1485" s="63" t="s">
        <v>1417</v>
      </c>
      <c r="D1485" s="44" t="s">
        <v>1416</v>
      </c>
      <c r="E1485" s="50">
        <v>1000</v>
      </c>
    </row>
    <row r="1486" spans="1:5" s="99" customFormat="1">
      <c r="A1486" s="196" t="s">
        <v>2355</v>
      </c>
      <c r="B1486" s="56"/>
      <c r="C1486" s="63" t="s">
        <v>1418</v>
      </c>
      <c r="D1486" s="44"/>
      <c r="E1486" s="50">
        <v>2500</v>
      </c>
    </row>
    <row r="1487" spans="1:5" s="99" customFormat="1" ht="16.5" customHeight="1">
      <c r="A1487" s="196" t="s">
        <v>2356</v>
      </c>
      <c r="B1487" s="56"/>
      <c r="C1487" s="104" t="s">
        <v>1419</v>
      </c>
      <c r="D1487" s="44"/>
      <c r="E1487" s="50">
        <v>4000</v>
      </c>
    </row>
    <row r="1488" spans="1:5" s="99" customFormat="1">
      <c r="A1488" s="196" t="s">
        <v>2357</v>
      </c>
      <c r="B1488" s="56"/>
      <c r="C1488" s="63" t="s">
        <v>1420</v>
      </c>
      <c r="D1488" s="44" t="s">
        <v>1421</v>
      </c>
      <c r="E1488" s="50">
        <v>10000</v>
      </c>
    </row>
    <row r="1489" spans="1:8" s="99" customFormat="1">
      <c r="A1489" s="196" t="s">
        <v>2358</v>
      </c>
      <c r="B1489" s="56"/>
      <c r="C1489" s="63" t="s">
        <v>1422</v>
      </c>
      <c r="D1489" s="44" t="s">
        <v>1421</v>
      </c>
      <c r="E1489" s="50">
        <v>17000</v>
      </c>
    </row>
    <row r="1490" spans="1:8" s="99" customFormat="1">
      <c r="A1490" s="196" t="s">
        <v>2359</v>
      </c>
      <c r="B1490" s="56"/>
      <c r="C1490" s="63" t="s">
        <v>1423</v>
      </c>
      <c r="D1490" s="44" t="s">
        <v>1421</v>
      </c>
      <c r="E1490" s="50">
        <v>30000</v>
      </c>
    </row>
    <row r="1491" spans="1:8" s="99" customFormat="1">
      <c r="A1491" s="196" t="s">
        <v>3136</v>
      </c>
      <c r="B1491" s="56"/>
      <c r="C1491" s="63" t="s">
        <v>1424</v>
      </c>
      <c r="D1491" s="44" t="s">
        <v>1413</v>
      </c>
      <c r="E1491" s="50">
        <v>3500</v>
      </c>
    </row>
    <row r="1492" spans="1:8" s="99" customFormat="1">
      <c r="A1492" s="196" t="s">
        <v>3137</v>
      </c>
      <c r="B1492" s="56"/>
      <c r="C1492" s="63" t="s">
        <v>1425</v>
      </c>
      <c r="D1492" s="44" t="s">
        <v>1413</v>
      </c>
      <c r="E1492" s="50">
        <v>2500</v>
      </c>
    </row>
    <row r="1493" spans="1:8" s="99" customFormat="1">
      <c r="A1493" s="196" t="s">
        <v>3138</v>
      </c>
      <c r="B1493" s="166" t="s">
        <v>1511</v>
      </c>
      <c r="C1493" s="63" t="s">
        <v>1426</v>
      </c>
      <c r="D1493" s="44"/>
      <c r="E1493" s="50">
        <v>700</v>
      </c>
    </row>
    <row r="1494" spans="1:8" s="99" customFormat="1">
      <c r="A1494" s="196" t="s">
        <v>3139</v>
      </c>
      <c r="B1494" s="56"/>
      <c r="C1494" s="63" t="s">
        <v>1427</v>
      </c>
      <c r="D1494" s="44"/>
      <c r="E1494" s="50">
        <v>600</v>
      </c>
    </row>
    <row r="1495" spans="1:8" s="99" customFormat="1" ht="31.2">
      <c r="A1495" s="196" t="s">
        <v>3140</v>
      </c>
      <c r="B1495" s="56"/>
      <c r="C1495" s="103" t="s">
        <v>2361</v>
      </c>
      <c r="D1495" s="44"/>
      <c r="E1495" s="50">
        <v>1500</v>
      </c>
    </row>
    <row r="1496" spans="1:8" s="54" customFormat="1">
      <c r="A1496" s="189" t="s">
        <v>1377</v>
      </c>
      <c r="B1496" s="59"/>
      <c r="C1496" s="66" t="s">
        <v>1873</v>
      </c>
      <c r="D1496" s="168"/>
      <c r="E1496" s="11">
        <v>1530</v>
      </c>
    </row>
    <row r="1497" spans="1:8" s="101" customFormat="1" ht="46.8">
      <c r="A1497" s="189"/>
      <c r="B1497" s="166" t="s">
        <v>3455</v>
      </c>
      <c r="C1497" s="27" t="s">
        <v>1874</v>
      </c>
      <c r="D1497" s="4"/>
      <c r="E1497" s="11"/>
    </row>
    <row r="1498" spans="1:8" s="101" customFormat="1">
      <c r="A1498" s="189"/>
      <c r="B1498" s="118" t="s">
        <v>1536</v>
      </c>
      <c r="C1498" s="27" t="s">
        <v>1875</v>
      </c>
      <c r="D1498" s="4"/>
      <c r="E1498" s="11"/>
    </row>
    <row r="1499" spans="1:8" s="101" customFormat="1">
      <c r="A1499" s="189"/>
      <c r="B1499" s="118" t="s">
        <v>1484</v>
      </c>
      <c r="C1499" s="27" t="s">
        <v>1876</v>
      </c>
      <c r="D1499" s="4"/>
      <c r="E1499" s="11"/>
    </row>
    <row r="1500" spans="1:8" s="54" customFormat="1">
      <c r="A1500" s="189" t="s">
        <v>1387</v>
      </c>
      <c r="B1500" s="59"/>
      <c r="C1500" s="66" t="s">
        <v>1877</v>
      </c>
      <c r="D1500" s="168"/>
      <c r="E1500" s="11">
        <v>1400</v>
      </c>
    </row>
    <row r="1501" spans="1:8" s="101" customFormat="1">
      <c r="A1501" s="189" t="s">
        <v>1398</v>
      </c>
      <c r="B1501" s="59"/>
      <c r="C1501" s="66" t="s">
        <v>1878</v>
      </c>
      <c r="D1501" s="168"/>
      <c r="E1501" s="11">
        <v>2000</v>
      </c>
    </row>
    <row r="1502" spans="1:8" s="101" customFormat="1">
      <c r="A1502" s="189" t="s">
        <v>1403</v>
      </c>
      <c r="B1502" s="59"/>
      <c r="C1502" s="66" t="s">
        <v>1879</v>
      </c>
      <c r="D1502" s="168"/>
      <c r="E1502" s="11">
        <v>2000</v>
      </c>
    </row>
    <row r="1503" spans="1:8">
      <c r="A1503" s="189" t="s">
        <v>3533</v>
      </c>
      <c r="B1503" s="166"/>
      <c r="C1503" s="87" t="s">
        <v>3491</v>
      </c>
      <c r="D1503" s="44"/>
      <c r="E1503" s="11"/>
      <c r="F1503" s="3"/>
      <c r="G1503" s="3"/>
      <c r="H1503" s="3"/>
    </row>
    <row r="1504" spans="1:8" ht="32.25" customHeight="1">
      <c r="A1504" s="185" t="s">
        <v>3534</v>
      </c>
      <c r="B1504" s="165" t="s">
        <v>3498</v>
      </c>
      <c r="C1504" s="144" t="s">
        <v>3502</v>
      </c>
      <c r="D1504" s="44"/>
      <c r="E1504" s="11">
        <v>1000</v>
      </c>
      <c r="F1504" s="3"/>
      <c r="G1504" s="3"/>
      <c r="H1504" s="3"/>
    </row>
    <row r="1505" spans="1:8">
      <c r="A1505" s="185" t="s">
        <v>3535</v>
      </c>
      <c r="B1505" s="165" t="s">
        <v>3499</v>
      </c>
      <c r="C1505" s="144" t="s">
        <v>3492</v>
      </c>
      <c r="D1505" s="44"/>
      <c r="E1505" s="11">
        <v>1000</v>
      </c>
      <c r="F1505" s="3"/>
      <c r="G1505" s="3"/>
      <c r="H1505" s="3"/>
    </row>
    <row r="1506" spans="1:8" ht="31.2">
      <c r="A1506" s="185" t="s">
        <v>3536</v>
      </c>
      <c r="B1506" s="171" t="s">
        <v>3543</v>
      </c>
      <c r="C1506" s="144" t="s">
        <v>3493</v>
      </c>
      <c r="D1506" s="44"/>
      <c r="E1506" s="11">
        <v>2000</v>
      </c>
      <c r="F1506" s="3"/>
      <c r="G1506" s="3"/>
      <c r="H1506" s="3"/>
    </row>
    <row r="1507" spans="1:8" ht="31.2">
      <c r="A1507" s="185" t="s">
        <v>3537</v>
      </c>
      <c r="B1507" s="165" t="s">
        <v>3500</v>
      </c>
      <c r="C1507" s="144" t="s">
        <v>3494</v>
      </c>
      <c r="D1507" s="44"/>
      <c r="E1507" s="11">
        <v>3000</v>
      </c>
      <c r="F1507" s="3"/>
      <c r="G1507" s="3"/>
      <c r="H1507" s="3"/>
    </row>
    <row r="1508" spans="1:8" ht="31.2">
      <c r="A1508" s="185" t="s">
        <v>3538</v>
      </c>
      <c r="B1508" s="165" t="s">
        <v>3501</v>
      </c>
      <c r="C1508" s="144" t="s">
        <v>3495</v>
      </c>
      <c r="D1508" s="44"/>
      <c r="E1508" s="11">
        <v>800</v>
      </c>
      <c r="F1508" s="3"/>
      <c r="G1508" s="3"/>
      <c r="H1508" s="3"/>
    </row>
    <row r="1509" spans="1:8" ht="31.2">
      <c r="A1509" s="185" t="s">
        <v>3539</v>
      </c>
      <c r="B1509" s="165" t="s">
        <v>3546</v>
      </c>
      <c r="C1509" s="144" t="s">
        <v>3496</v>
      </c>
      <c r="D1509" s="44"/>
      <c r="E1509" s="11">
        <v>1000</v>
      </c>
      <c r="F1509" s="3"/>
      <c r="G1509" s="3"/>
      <c r="H1509" s="3"/>
    </row>
    <row r="1510" spans="1:8" ht="31.2">
      <c r="A1510" s="185" t="s">
        <v>3540</v>
      </c>
      <c r="B1510" s="165" t="s">
        <v>3545</v>
      </c>
      <c r="C1510" s="144" t="s">
        <v>3497</v>
      </c>
      <c r="D1510" s="44"/>
      <c r="E1510" s="11">
        <v>500</v>
      </c>
      <c r="F1510" s="3"/>
      <c r="G1510" s="3"/>
      <c r="H1510" s="3"/>
    </row>
    <row r="1511" spans="1:8" ht="78">
      <c r="A1511" s="185" t="s">
        <v>3541</v>
      </c>
      <c r="B1511" s="172" t="s">
        <v>3544</v>
      </c>
      <c r="C1511" s="144" t="s">
        <v>3542</v>
      </c>
      <c r="D1511" s="44"/>
      <c r="E1511" s="11">
        <v>800</v>
      </c>
      <c r="F1511" s="3"/>
      <c r="G1511" s="3"/>
      <c r="H1511" s="3"/>
    </row>
    <row r="1512" spans="1:8">
      <c r="A1512" s="59" t="s">
        <v>3558</v>
      </c>
      <c r="B1512" s="166"/>
      <c r="C1512" s="87" t="s">
        <v>3621</v>
      </c>
      <c r="D1512" s="44"/>
      <c r="E1512" s="11">
        <v>1500</v>
      </c>
      <c r="F1512" s="3"/>
      <c r="G1512" s="3"/>
      <c r="H1512" s="3"/>
    </row>
    <row r="1513" spans="1:8">
      <c r="A1513" s="59" t="s">
        <v>3559</v>
      </c>
      <c r="B1513" s="166"/>
      <c r="C1513" s="87" t="s">
        <v>3620</v>
      </c>
      <c r="D1513" s="44"/>
      <c r="E1513" s="11">
        <v>2900</v>
      </c>
      <c r="F1513" s="3"/>
      <c r="G1513" s="3"/>
      <c r="H1513" s="3"/>
    </row>
    <row r="1514" spans="1:8">
      <c r="A1514" s="59" t="s">
        <v>3622</v>
      </c>
      <c r="B1514" s="166"/>
      <c r="C1514" s="87" t="s">
        <v>3619</v>
      </c>
      <c r="D1514" s="44"/>
      <c r="E1514" s="11">
        <v>5500</v>
      </c>
      <c r="F1514" s="3"/>
      <c r="G1514" s="3"/>
      <c r="H1514" s="3"/>
    </row>
    <row r="1515" spans="1:8">
      <c r="A1515" s="59" t="s">
        <v>3623</v>
      </c>
      <c r="B1515" s="166"/>
      <c r="C1515" s="87" t="s">
        <v>3550</v>
      </c>
      <c r="D1515" s="154">
        <f>SUM(D1516:D1527)</f>
        <v>5410</v>
      </c>
      <c r="E1515" s="11">
        <v>4850</v>
      </c>
      <c r="F1515" s="3"/>
      <c r="G1515" s="3"/>
      <c r="H1515" s="3"/>
    </row>
    <row r="1516" spans="1:8" ht="15" customHeight="1">
      <c r="A1516" s="149"/>
      <c r="B1516" s="159" t="s">
        <v>1442</v>
      </c>
      <c r="C1516" s="16" t="s">
        <v>35</v>
      </c>
      <c r="D1516" s="173">
        <v>200</v>
      </c>
      <c r="E1516" s="150">
        <v>180</v>
      </c>
      <c r="F1516" s="3"/>
      <c r="G1516" s="3"/>
      <c r="H1516" s="3"/>
    </row>
    <row r="1517" spans="1:8" ht="15" customHeight="1">
      <c r="A1517" s="149"/>
      <c r="B1517" s="160" t="s">
        <v>3168</v>
      </c>
      <c r="C1517" s="27" t="s">
        <v>33</v>
      </c>
      <c r="D1517" s="173">
        <v>50</v>
      </c>
      <c r="E1517" s="150"/>
      <c r="F1517" s="3"/>
      <c r="G1517" s="3"/>
      <c r="H1517" s="3"/>
    </row>
    <row r="1518" spans="1:8">
      <c r="A1518" s="149"/>
      <c r="B1518" s="157" t="s">
        <v>3257</v>
      </c>
      <c r="C1518" s="27" t="s">
        <v>429</v>
      </c>
      <c r="D1518" s="173">
        <v>150</v>
      </c>
      <c r="E1518" s="150">
        <v>135</v>
      </c>
      <c r="F1518" s="3"/>
      <c r="G1518" s="3"/>
      <c r="H1518" s="3"/>
    </row>
    <row r="1519" spans="1:8" ht="15" customHeight="1">
      <c r="A1519" s="149"/>
      <c r="B1519" s="160" t="s">
        <v>3239</v>
      </c>
      <c r="C1519" s="27" t="s">
        <v>397</v>
      </c>
      <c r="D1519" s="173"/>
      <c r="E1519" s="150"/>
      <c r="F1519" s="3"/>
      <c r="G1519" s="3"/>
      <c r="H1519" s="3"/>
    </row>
    <row r="1520" spans="1:8">
      <c r="A1520" s="149"/>
      <c r="B1520" s="160" t="s">
        <v>3241</v>
      </c>
      <c r="C1520" s="27" t="s">
        <v>404</v>
      </c>
      <c r="D1520" s="173"/>
      <c r="E1520" s="150"/>
      <c r="F1520" s="3"/>
      <c r="G1520" s="3"/>
      <c r="H1520" s="3"/>
    </row>
    <row r="1521" spans="1:8" ht="31.2">
      <c r="A1521" s="149"/>
      <c r="B1521" s="174">
        <v>40583</v>
      </c>
      <c r="C1521" s="163" t="s">
        <v>3587</v>
      </c>
      <c r="D1521" s="173">
        <f>90+120+120+120+300</f>
        <v>750</v>
      </c>
      <c r="E1521" s="150">
        <v>495</v>
      </c>
      <c r="F1521" s="3"/>
      <c r="G1521" s="3"/>
      <c r="H1521" s="3"/>
    </row>
    <row r="1522" spans="1:8">
      <c r="A1522" s="149"/>
      <c r="B1522" s="157" t="s">
        <v>3255</v>
      </c>
      <c r="C1522" s="27" t="s">
        <v>3643</v>
      </c>
      <c r="D1522" s="173">
        <v>500</v>
      </c>
      <c r="E1522" s="150">
        <v>450</v>
      </c>
      <c r="F1522" s="3"/>
      <c r="G1522" s="3"/>
      <c r="H1522" s="3"/>
    </row>
    <row r="1523" spans="1:8" ht="31.2">
      <c r="A1523" s="149"/>
      <c r="B1523" s="175" t="s">
        <v>1525</v>
      </c>
      <c r="C1523" s="163" t="s">
        <v>3553</v>
      </c>
      <c r="D1523" s="173">
        <v>610</v>
      </c>
      <c r="E1523" s="150">
        <v>549</v>
      </c>
      <c r="F1523" s="3"/>
      <c r="G1523" s="3"/>
      <c r="H1523" s="3"/>
    </row>
    <row r="1524" spans="1:8">
      <c r="A1524" s="149"/>
      <c r="B1524" s="175" t="s">
        <v>1446</v>
      </c>
      <c r="C1524" s="163" t="s">
        <v>3554</v>
      </c>
      <c r="D1524" s="173">
        <v>350</v>
      </c>
      <c r="E1524" s="150">
        <v>315</v>
      </c>
      <c r="F1524" s="3"/>
      <c r="G1524" s="3"/>
      <c r="H1524" s="3"/>
    </row>
    <row r="1525" spans="1:8">
      <c r="A1525" s="149"/>
      <c r="B1525" s="176"/>
      <c r="C1525" s="163" t="s">
        <v>3555</v>
      </c>
      <c r="D1525" s="173">
        <v>1000</v>
      </c>
      <c r="E1525" s="151">
        <v>900</v>
      </c>
      <c r="F1525" s="53"/>
      <c r="G1525" s="53"/>
      <c r="H1525" s="13">
        <f t="shared" ref="H1525:H1527" si="10">G1525*1.1</f>
        <v>0</v>
      </c>
    </row>
    <row r="1526" spans="1:8" ht="15.75" customHeight="1">
      <c r="A1526" s="149"/>
      <c r="B1526" s="176"/>
      <c r="C1526" s="163" t="s">
        <v>3556</v>
      </c>
      <c r="D1526" s="173">
        <v>1000</v>
      </c>
      <c r="E1526" s="152">
        <v>900</v>
      </c>
      <c r="F1526" s="53"/>
      <c r="G1526" s="53"/>
      <c r="H1526" s="13">
        <f t="shared" si="10"/>
        <v>0</v>
      </c>
    </row>
    <row r="1527" spans="1:8" ht="31.2">
      <c r="A1527" s="149"/>
      <c r="B1527" s="175" t="s">
        <v>1482</v>
      </c>
      <c r="C1527" s="163" t="s">
        <v>3557</v>
      </c>
      <c r="D1527" s="173">
        <v>800</v>
      </c>
      <c r="E1527" s="153">
        <v>720</v>
      </c>
      <c r="F1527" s="57"/>
      <c r="G1527" s="57"/>
      <c r="H1527" s="13">
        <f t="shared" si="10"/>
        <v>0</v>
      </c>
    </row>
    <row r="1528" spans="1:8">
      <c r="A1528" s="59" t="s">
        <v>3624</v>
      </c>
      <c r="B1528" s="157"/>
      <c r="C1528" s="87" t="s">
        <v>3592</v>
      </c>
      <c r="D1528" s="173">
        <f>SUM(D1529:D1537)</f>
        <v>4120</v>
      </c>
      <c r="E1528" s="11">
        <v>3700</v>
      </c>
      <c r="F1528" s="3"/>
      <c r="G1528" s="3"/>
      <c r="H1528" s="3"/>
    </row>
    <row r="1529" spans="1:8" ht="18" customHeight="1">
      <c r="A1529" s="149"/>
      <c r="B1529" s="175" t="s">
        <v>1442</v>
      </c>
      <c r="C1529" s="163" t="s">
        <v>3642</v>
      </c>
      <c r="D1529" s="173">
        <v>200</v>
      </c>
      <c r="E1529" s="150">
        <v>180</v>
      </c>
      <c r="F1529" s="3"/>
      <c r="G1529" s="3"/>
      <c r="H1529" s="3"/>
    </row>
    <row r="1530" spans="1:8">
      <c r="A1530" s="149"/>
      <c r="B1530" s="175" t="s">
        <v>3560</v>
      </c>
      <c r="C1530" s="163" t="s">
        <v>3552</v>
      </c>
      <c r="D1530" s="173">
        <v>150</v>
      </c>
      <c r="E1530" s="150">
        <v>135</v>
      </c>
      <c r="F1530" s="3"/>
      <c r="G1530" s="3"/>
      <c r="H1530" s="3"/>
    </row>
    <row r="1531" spans="1:8">
      <c r="A1531" s="149"/>
      <c r="B1531" s="157" t="s">
        <v>1542</v>
      </c>
      <c r="C1531" s="27" t="s">
        <v>36</v>
      </c>
      <c r="D1531" s="173">
        <v>70</v>
      </c>
      <c r="E1531" s="150">
        <v>63</v>
      </c>
      <c r="F1531" s="3"/>
      <c r="G1531" s="3"/>
      <c r="H1531" s="3"/>
    </row>
    <row r="1532" spans="1:8">
      <c r="A1532" s="149"/>
      <c r="B1532" s="175" t="s">
        <v>3561</v>
      </c>
      <c r="C1532" s="163" t="s">
        <v>3563</v>
      </c>
      <c r="D1532" s="173">
        <v>100</v>
      </c>
      <c r="E1532" s="150">
        <v>90</v>
      </c>
      <c r="F1532" s="3"/>
      <c r="G1532" s="3"/>
      <c r="H1532" s="3"/>
    </row>
    <row r="1533" spans="1:8" ht="31.2">
      <c r="A1533" s="149"/>
      <c r="B1533" s="174"/>
      <c r="C1533" s="163" t="s">
        <v>3564</v>
      </c>
      <c r="D1533" s="173">
        <f>90+120+120+120+300</f>
        <v>750</v>
      </c>
      <c r="E1533" s="150">
        <v>495</v>
      </c>
      <c r="F1533" s="3"/>
      <c r="G1533" s="3"/>
      <c r="H1533" s="3"/>
    </row>
    <row r="1534" spans="1:8">
      <c r="A1534" s="149"/>
      <c r="B1534" s="161" t="s">
        <v>3209</v>
      </c>
      <c r="C1534" s="16" t="s">
        <v>327</v>
      </c>
      <c r="D1534" s="173">
        <v>850</v>
      </c>
      <c r="E1534" s="150">
        <v>720</v>
      </c>
      <c r="F1534" s="3"/>
      <c r="G1534" s="3"/>
      <c r="H1534" s="3"/>
    </row>
    <row r="1535" spans="1:8">
      <c r="A1535" s="149"/>
      <c r="B1535" s="156" t="s">
        <v>1477</v>
      </c>
      <c r="C1535" s="63" t="s">
        <v>3565</v>
      </c>
      <c r="D1535" s="173">
        <v>800</v>
      </c>
      <c r="E1535" s="150">
        <v>720</v>
      </c>
      <c r="F1535" s="3"/>
      <c r="G1535" s="3"/>
      <c r="H1535" s="3"/>
    </row>
    <row r="1536" spans="1:8" ht="31.2">
      <c r="A1536" s="149"/>
      <c r="B1536" s="175" t="s">
        <v>1604</v>
      </c>
      <c r="C1536" s="163" t="s">
        <v>3566</v>
      </c>
      <c r="D1536" s="173">
        <v>500</v>
      </c>
      <c r="E1536" s="150">
        <v>450</v>
      </c>
      <c r="F1536" s="3"/>
      <c r="G1536" s="3"/>
      <c r="H1536" s="3"/>
    </row>
    <row r="1537" spans="1:8">
      <c r="A1537" s="149"/>
      <c r="B1537" s="157" t="s">
        <v>1478</v>
      </c>
      <c r="C1537" s="16" t="s">
        <v>130</v>
      </c>
      <c r="D1537" s="173">
        <v>700</v>
      </c>
      <c r="E1537" s="151">
        <v>720</v>
      </c>
      <c r="F1537" s="53"/>
      <c r="G1537" s="53"/>
      <c r="H1537" s="13"/>
    </row>
    <row r="1538" spans="1:8">
      <c r="A1538" s="59" t="s">
        <v>3637</v>
      </c>
      <c r="B1538" s="175"/>
      <c r="C1538" s="177" t="s">
        <v>3591</v>
      </c>
      <c r="D1538" s="173">
        <f>SUM(D1539:D1553)</f>
        <v>4250</v>
      </c>
      <c r="E1538" s="11">
        <v>3800</v>
      </c>
      <c r="F1538" s="57"/>
      <c r="G1538" s="57"/>
      <c r="H1538" s="13"/>
    </row>
    <row r="1539" spans="1:8" s="2" customFormat="1" ht="31.2">
      <c r="A1539" s="13"/>
      <c r="B1539" s="175" t="s">
        <v>1442</v>
      </c>
      <c r="C1539" s="163" t="s">
        <v>3567</v>
      </c>
      <c r="D1539" s="173">
        <v>250</v>
      </c>
      <c r="E1539" s="155">
        <v>180</v>
      </c>
      <c r="F1539" s="46"/>
      <c r="G1539" s="46"/>
    </row>
    <row r="1540" spans="1:8" s="2" customFormat="1">
      <c r="A1540" s="13"/>
      <c r="B1540" s="175" t="s">
        <v>3551</v>
      </c>
      <c r="C1540" s="163" t="s">
        <v>3568</v>
      </c>
      <c r="D1540" s="173">
        <v>150</v>
      </c>
      <c r="E1540" s="155">
        <v>135</v>
      </c>
      <c r="F1540" s="46"/>
      <c r="G1540" s="46"/>
    </row>
    <row r="1541" spans="1:8" s="2" customFormat="1">
      <c r="A1541" s="13"/>
      <c r="B1541" s="175" t="s">
        <v>3569</v>
      </c>
      <c r="C1541" s="163" t="s">
        <v>3570</v>
      </c>
      <c r="D1541" s="173">
        <v>100</v>
      </c>
      <c r="E1541" s="155">
        <v>90</v>
      </c>
      <c r="F1541" s="46"/>
      <c r="G1541" s="46"/>
    </row>
    <row r="1542" spans="1:8" s="2" customFormat="1">
      <c r="A1542" s="13"/>
      <c r="B1542" s="178"/>
      <c r="C1542" s="163" t="s">
        <v>3571</v>
      </c>
      <c r="D1542" s="173">
        <v>200</v>
      </c>
      <c r="E1542" s="155">
        <v>180</v>
      </c>
      <c r="F1542" s="46"/>
      <c r="G1542" s="46"/>
    </row>
    <row r="1543" spans="1:8" s="2" customFormat="1">
      <c r="A1543" s="13"/>
      <c r="B1543" s="178"/>
      <c r="C1543" s="163" t="s">
        <v>3572</v>
      </c>
      <c r="D1543" s="173">
        <v>200</v>
      </c>
      <c r="E1543" s="155">
        <v>180</v>
      </c>
      <c r="F1543" s="46"/>
      <c r="G1543" s="46"/>
    </row>
    <row r="1544" spans="1:8" s="2" customFormat="1">
      <c r="A1544" s="13"/>
      <c r="B1544" s="178"/>
      <c r="C1544" s="163" t="s">
        <v>3573</v>
      </c>
      <c r="D1544" s="173">
        <v>200</v>
      </c>
      <c r="E1544" s="155">
        <v>180</v>
      </c>
      <c r="F1544" s="46"/>
      <c r="G1544" s="46"/>
    </row>
    <row r="1545" spans="1:8" s="2" customFormat="1">
      <c r="A1545" s="13"/>
      <c r="B1545" s="178"/>
      <c r="C1545" s="163" t="s">
        <v>3574</v>
      </c>
      <c r="D1545" s="173">
        <v>200</v>
      </c>
      <c r="E1545" s="155">
        <v>180</v>
      </c>
      <c r="F1545" s="46"/>
      <c r="G1545" s="46"/>
    </row>
    <row r="1546" spans="1:8" s="2" customFormat="1">
      <c r="A1546" s="13"/>
      <c r="B1546" s="178"/>
      <c r="C1546" s="163" t="s">
        <v>3575</v>
      </c>
      <c r="D1546" s="173">
        <v>250</v>
      </c>
      <c r="E1546" s="155">
        <v>225</v>
      </c>
      <c r="F1546" s="46"/>
      <c r="G1546" s="46"/>
    </row>
    <row r="1547" spans="1:8" s="2" customFormat="1">
      <c r="A1547" s="13"/>
      <c r="B1547" s="178"/>
      <c r="C1547" s="163" t="s">
        <v>3576</v>
      </c>
      <c r="D1547" s="173">
        <v>250</v>
      </c>
      <c r="E1547" s="155">
        <v>225</v>
      </c>
      <c r="F1547" s="46"/>
      <c r="G1547" s="46"/>
    </row>
    <row r="1548" spans="1:8" s="2" customFormat="1">
      <c r="A1548" s="13"/>
      <c r="B1548" s="179"/>
      <c r="C1548" s="163" t="s">
        <v>3577</v>
      </c>
      <c r="D1548" s="173">
        <v>200</v>
      </c>
      <c r="E1548" s="155">
        <v>180</v>
      </c>
      <c r="F1548" s="46"/>
      <c r="G1548" s="46"/>
    </row>
    <row r="1549" spans="1:8" s="2" customFormat="1">
      <c r="A1549" s="13"/>
      <c r="B1549" s="179"/>
      <c r="C1549" s="163" t="s">
        <v>3578</v>
      </c>
      <c r="D1549" s="173">
        <v>200</v>
      </c>
      <c r="E1549" s="155">
        <v>180</v>
      </c>
      <c r="F1549" s="46"/>
      <c r="G1549" s="46"/>
    </row>
    <row r="1550" spans="1:8" s="2" customFormat="1">
      <c r="A1550" s="13"/>
      <c r="B1550" s="179"/>
      <c r="C1550" s="163" t="s">
        <v>3579</v>
      </c>
      <c r="D1550" s="173">
        <v>200</v>
      </c>
      <c r="E1550" s="155">
        <v>180</v>
      </c>
      <c r="F1550" s="46"/>
      <c r="G1550" s="46"/>
    </row>
    <row r="1551" spans="1:8" s="2" customFormat="1">
      <c r="A1551" s="13"/>
      <c r="B1551" s="179"/>
      <c r="C1551" s="163" t="s">
        <v>3580</v>
      </c>
      <c r="D1551" s="173">
        <v>350</v>
      </c>
      <c r="E1551" s="155">
        <v>315</v>
      </c>
      <c r="F1551" s="46"/>
      <c r="G1551" s="46"/>
    </row>
    <row r="1552" spans="1:8" s="2" customFormat="1">
      <c r="A1552" s="13"/>
      <c r="B1552" s="179"/>
      <c r="C1552" s="16" t="s">
        <v>303</v>
      </c>
      <c r="D1552" s="173">
        <v>700</v>
      </c>
      <c r="E1552" s="155"/>
      <c r="F1552" s="46"/>
      <c r="G1552" s="46"/>
    </row>
    <row r="1553" spans="1:8" s="2" customFormat="1">
      <c r="A1553" s="13"/>
      <c r="B1553" s="158"/>
      <c r="C1553" s="163" t="s">
        <v>3581</v>
      </c>
      <c r="D1553" s="156">
        <v>800</v>
      </c>
      <c r="E1553" s="156">
        <v>720</v>
      </c>
      <c r="F1553" s="46"/>
      <c r="G1553" s="46"/>
    </row>
    <row r="1554" spans="1:8">
      <c r="A1554" s="59" t="s">
        <v>3638</v>
      </c>
      <c r="B1554" s="173"/>
      <c r="C1554" s="177" t="s">
        <v>3593</v>
      </c>
      <c r="D1554" s="155">
        <f>SUM(D1555:D1565)</f>
        <v>5000</v>
      </c>
      <c r="E1554" s="11">
        <v>4500</v>
      </c>
      <c r="F1554" s="57"/>
      <c r="G1554" s="57"/>
      <c r="H1554" s="13"/>
    </row>
    <row r="1555" spans="1:8" s="2" customFormat="1" ht="31.2">
      <c r="A1555" s="13"/>
      <c r="B1555" s="173" t="s">
        <v>1442</v>
      </c>
      <c r="C1555" s="163" t="s">
        <v>3582</v>
      </c>
      <c r="D1555" s="173">
        <v>250</v>
      </c>
      <c r="E1555" s="155">
        <v>180</v>
      </c>
      <c r="F1555" s="46"/>
      <c r="G1555" s="46"/>
    </row>
    <row r="1556" spans="1:8" s="2" customFormat="1">
      <c r="A1556" s="13"/>
      <c r="B1556" s="173" t="s">
        <v>3551</v>
      </c>
      <c r="C1556" s="163" t="s">
        <v>3583</v>
      </c>
      <c r="D1556" s="173">
        <v>150</v>
      </c>
      <c r="E1556" s="155">
        <v>135</v>
      </c>
      <c r="F1556" s="46"/>
      <c r="G1556" s="46"/>
    </row>
    <row r="1557" spans="1:8" s="2" customFormat="1">
      <c r="A1557" s="13"/>
      <c r="B1557" s="173" t="s">
        <v>3584</v>
      </c>
      <c r="C1557" s="163" t="s">
        <v>3585</v>
      </c>
      <c r="D1557" s="173">
        <v>150</v>
      </c>
      <c r="E1557" s="155">
        <v>135</v>
      </c>
      <c r="F1557" s="46"/>
      <c r="G1557" s="46"/>
    </row>
    <row r="1558" spans="1:8" s="2" customFormat="1" ht="31.2">
      <c r="A1558" s="13"/>
      <c r="B1558" s="173" t="s">
        <v>1525</v>
      </c>
      <c r="C1558" s="163" t="s">
        <v>3586</v>
      </c>
      <c r="D1558" s="173">
        <v>680</v>
      </c>
      <c r="E1558" s="155">
        <v>612</v>
      </c>
      <c r="F1558" s="46"/>
      <c r="G1558" s="46"/>
    </row>
    <row r="1559" spans="1:8" s="2" customFormat="1" ht="31.2">
      <c r="A1559" s="13"/>
      <c r="B1559" s="178"/>
      <c r="C1559" s="163" t="s">
        <v>3587</v>
      </c>
      <c r="D1559" s="173">
        <f>90+120+120+120+300</f>
        <v>750</v>
      </c>
      <c r="E1559" s="155">
        <v>495</v>
      </c>
      <c r="F1559" s="46"/>
      <c r="G1559" s="46"/>
    </row>
    <row r="1560" spans="1:8" s="2" customFormat="1" ht="31.2">
      <c r="A1560" s="13"/>
      <c r="B1560" s="173" t="s">
        <v>1572</v>
      </c>
      <c r="C1560" s="163" t="s">
        <v>3644</v>
      </c>
      <c r="D1560" s="173">
        <v>500</v>
      </c>
      <c r="E1560" s="155">
        <v>360</v>
      </c>
      <c r="F1560" s="46"/>
      <c r="G1560" s="46"/>
    </row>
    <row r="1561" spans="1:8" s="2" customFormat="1" ht="46.8">
      <c r="A1561" s="13"/>
      <c r="B1561" s="173" t="s">
        <v>1531</v>
      </c>
      <c r="C1561" s="163" t="s">
        <v>3588</v>
      </c>
      <c r="D1561" s="173">
        <v>220</v>
      </c>
      <c r="E1561" s="155">
        <v>198</v>
      </c>
      <c r="F1561" s="46"/>
      <c r="G1561" s="46"/>
    </row>
    <row r="1562" spans="1:8" s="2" customFormat="1">
      <c r="A1562" s="13"/>
      <c r="B1562" s="173">
        <v>16802</v>
      </c>
      <c r="C1562" s="163" t="s">
        <v>3645</v>
      </c>
      <c r="D1562" s="173">
        <v>150</v>
      </c>
      <c r="E1562" s="155">
        <v>135</v>
      </c>
      <c r="F1562" s="46"/>
      <c r="G1562" s="46"/>
    </row>
    <row r="1563" spans="1:8">
      <c r="A1563" s="149"/>
      <c r="B1563" s="180"/>
      <c r="C1563" s="163" t="s">
        <v>3554</v>
      </c>
      <c r="D1563" s="173">
        <v>350</v>
      </c>
      <c r="E1563" s="155">
        <v>315</v>
      </c>
    </row>
    <row r="1564" spans="1:8" ht="46.8">
      <c r="A1564" s="149"/>
      <c r="B1564" s="173"/>
      <c r="C1564" s="163" t="s">
        <v>3589</v>
      </c>
      <c r="D1564" s="173">
        <v>1000</v>
      </c>
      <c r="E1564" s="155">
        <v>900</v>
      </c>
    </row>
    <row r="1565" spans="1:8">
      <c r="A1565" s="149"/>
      <c r="B1565" s="173" t="s">
        <v>1449</v>
      </c>
      <c r="C1565" s="163" t="s">
        <v>3590</v>
      </c>
      <c r="D1565" s="173">
        <v>800</v>
      </c>
      <c r="E1565" s="155">
        <v>720</v>
      </c>
    </row>
    <row r="1566" spans="1:8">
      <c r="A1566" s="59" t="s">
        <v>3639</v>
      </c>
      <c r="B1566" s="173"/>
      <c r="C1566" s="177" t="s">
        <v>3594</v>
      </c>
      <c r="D1566" s="155">
        <f>SUM(D1567:D1576)</f>
        <v>4680</v>
      </c>
      <c r="E1566" s="11">
        <v>4200</v>
      </c>
      <c r="F1566" s="57"/>
      <c r="G1566" s="57"/>
      <c r="H1566" s="13"/>
    </row>
    <row r="1567" spans="1:8" ht="31.2">
      <c r="A1567" s="149"/>
      <c r="B1567" s="173" t="s">
        <v>1442</v>
      </c>
      <c r="C1567" s="163" t="s">
        <v>3595</v>
      </c>
      <c r="D1567" s="173">
        <v>250</v>
      </c>
      <c r="E1567" s="155">
        <v>180</v>
      </c>
    </row>
    <row r="1568" spans="1:8">
      <c r="A1568" s="149"/>
      <c r="B1568" s="173" t="s">
        <v>3551</v>
      </c>
      <c r="C1568" s="163" t="s">
        <v>3583</v>
      </c>
      <c r="D1568" s="173">
        <v>150</v>
      </c>
      <c r="E1568" s="155">
        <v>135</v>
      </c>
    </row>
    <row r="1569" spans="1:8" ht="31.2">
      <c r="A1569" s="149"/>
      <c r="B1569" s="173" t="s">
        <v>1525</v>
      </c>
      <c r="C1569" s="163" t="s">
        <v>3586</v>
      </c>
      <c r="D1569" s="173">
        <v>680</v>
      </c>
      <c r="E1569" s="155">
        <v>612</v>
      </c>
    </row>
    <row r="1570" spans="1:8">
      <c r="A1570" s="149"/>
      <c r="B1570" s="173"/>
      <c r="C1570" s="163" t="s">
        <v>3596</v>
      </c>
      <c r="D1570" s="173">
        <v>930</v>
      </c>
      <c r="E1570" s="155">
        <v>837</v>
      </c>
    </row>
    <row r="1571" spans="1:8">
      <c r="A1571" s="149"/>
      <c r="B1571" s="178">
        <v>37173</v>
      </c>
      <c r="C1571" s="163" t="s">
        <v>3597</v>
      </c>
      <c r="D1571" s="173">
        <v>150</v>
      </c>
      <c r="E1571" s="155">
        <v>135</v>
      </c>
    </row>
    <row r="1572" spans="1:8" ht="31.2">
      <c r="A1572" s="149"/>
      <c r="B1572" s="173" t="s">
        <v>1572</v>
      </c>
      <c r="C1572" s="163" t="s">
        <v>3644</v>
      </c>
      <c r="D1572" s="173">
        <v>500</v>
      </c>
      <c r="E1572" s="155">
        <v>360</v>
      </c>
    </row>
    <row r="1573" spans="1:8" ht="62.4">
      <c r="A1573" s="149"/>
      <c r="B1573" s="173" t="s">
        <v>1531</v>
      </c>
      <c r="C1573" s="163" t="s">
        <v>3598</v>
      </c>
      <c r="D1573" s="173">
        <v>220</v>
      </c>
      <c r="E1573" s="155">
        <v>198</v>
      </c>
    </row>
    <row r="1574" spans="1:8">
      <c r="A1574" s="149"/>
      <c r="B1574" s="173"/>
      <c r="C1574" s="163" t="s">
        <v>3599</v>
      </c>
      <c r="D1574" s="173">
        <v>200</v>
      </c>
      <c r="E1574" s="155">
        <v>180</v>
      </c>
    </row>
    <row r="1575" spans="1:8" ht="31.2">
      <c r="A1575" s="149"/>
      <c r="B1575" s="179"/>
      <c r="C1575" s="163" t="s">
        <v>3600</v>
      </c>
      <c r="D1575" s="173">
        <v>600</v>
      </c>
      <c r="E1575" s="155">
        <v>540</v>
      </c>
    </row>
    <row r="1576" spans="1:8">
      <c r="A1576" s="149"/>
      <c r="B1576" s="173" t="s">
        <v>1438</v>
      </c>
      <c r="C1576" s="163" t="s">
        <v>3601</v>
      </c>
      <c r="D1576" s="173">
        <v>1000</v>
      </c>
      <c r="E1576" s="155">
        <v>720</v>
      </c>
    </row>
    <row r="1577" spans="1:8">
      <c r="A1577" s="59" t="s">
        <v>3640</v>
      </c>
      <c r="B1577" s="173"/>
      <c r="C1577" s="177" t="s">
        <v>3602</v>
      </c>
      <c r="D1577" s="155">
        <f>SUM(D1578:D1595)</f>
        <v>8050</v>
      </c>
      <c r="E1577" s="11">
        <v>7200</v>
      </c>
      <c r="F1577" s="57"/>
      <c r="G1577" s="57"/>
      <c r="H1577" s="13"/>
    </row>
    <row r="1578" spans="1:8" ht="31.2">
      <c r="A1578" s="149"/>
      <c r="B1578" s="173" t="s">
        <v>1442</v>
      </c>
      <c r="C1578" s="163" t="s">
        <v>3595</v>
      </c>
      <c r="D1578" s="173">
        <v>250</v>
      </c>
      <c r="E1578" s="155">
        <v>180</v>
      </c>
    </row>
    <row r="1579" spans="1:8">
      <c r="A1579" s="149"/>
      <c r="B1579" s="173" t="s">
        <v>3551</v>
      </c>
      <c r="C1579" s="163" t="s">
        <v>3583</v>
      </c>
      <c r="D1579" s="173">
        <v>150</v>
      </c>
      <c r="E1579" s="155">
        <v>135</v>
      </c>
    </row>
    <row r="1580" spans="1:8">
      <c r="A1580" s="149"/>
      <c r="B1580" s="173" t="s">
        <v>1447</v>
      </c>
      <c r="C1580" s="163" t="s">
        <v>3562</v>
      </c>
      <c r="D1580" s="173">
        <v>70</v>
      </c>
      <c r="E1580" s="155">
        <v>63</v>
      </c>
    </row>
    <row r="1581" spans="1:8">
      <c r="A1581" s="149"/>
      <c r="B1581" s="180"/>
      <c r="C1581" s="163" t="s">
        <v>3554</v>
      </c>
      <c r="D1581" s="173">
        <v>350</v>
      </c>
      <c r="E1581" s="155">
        <v>315</v>
      </c>
    </row>
    <row r="1582" spans="1:8">
      <c r="A1582" s="149"/>
      <c r="B1582" s="180"/>
      <c r="C1582" s="163" t="s">
        <v>3556</v>
      </c>
      <c r="D1582" s="173">
        <v>1000</v>
      </c>
      <c r="E1582" s="155">
        <v>900</v>
      </c>
    </row>
    <row r="1583" spans="1:8">
      <c r="A1583" s="149"/>
      <c r="B1583" s="173" t="s">
        <v>3603</v>
      </c>
      <c r="C1583" s="163" t="s">
        <v>3604</v>
      </c>
      <c r="D1583" s="173">
        <v>900</v>
      </c>
      <c r="E1583" s="155">
        <v>720</v>
      </c>
    </row>
    <row r="1584" spans="1:8">
      <c r="A1584" s="149"/>
      <c r="B1584" s="173" t="s">
        <v>1470</v>
      </c>
      <c r="C1584" s="163" t="s">
        <v>24</v>
      </c>
      <c r="D1584" s="173">
        <v>300</v>
      </c>
      <c r="E1584" s="155">
        <v>270</v>
      </c>
    </row>
    <row r="1585" spans="1:8">
      <c r="A1585" s="149"/>
      <c r="B1585" s="173" t="s">
        <v>1538</v>
      </c>
      <c r="C1585" s="181" t="s">
        <v>3605</v>
      </c>
      <c r="D1585" s="173">
        <v>100</v>
      </c>
      <c r="E1585" s="155">
        <v>90</v>
      </c>
    </row>
    <row r="1586" spans="1:8">
      <c r="A1586" s="149"/>
      <c r="B1586" s="178">
        <v>11728</v>
      </c>
      <c r="C1586" s="163" t="s">
        <v>420</v>
      </c>
      <c r="D1586" s="173">
        <v>120</v>
      </c>
      <c r="E1586" s="155">
        <v>108</v>
      </c>
    </row>
    <row r="1587" spans="1:8">
      <c r="A1587" s="149"/>
      <c r="B1587" s="178">
        <v>37112</v>
      </c>
      <c r="C1587" s="163" t="s">
        <v>3606</v>
      </c>
      <c r="D1587" s="173">
        <v>250</v>
      </c>
      <c r="E1587" s="155">
        <v>225</v>
      </c>
    </row>
    <row r="1588" spans="1:8">
      <c r="A1588" s="149"/>
      <c r="B1588" s="173" t="s">
        <v>1527</v>
      </c>
      <c r="C1588" s="163" t="s">
        <v>41</v>
      </c>
      <c r="D1588" s="173">
        <v>180</v>
      </c>
      <c r="E1588" s="155">
        <v>162</v>
      </c>
    </row>
    <row r="1589" spans="1:8">
      <c r="A1589" s="149"/>
      <c r="B1589" s="173" t="s">
        <v>1526</v>
      </c>
      <c r="C1589" s="163" t="s">
        <v>42</v>
      </c>
      <c r="D1589" s="173">
        <v>90</v>
      </c>
      <c r="E1589" s="155">
        <v>81</v>
      </c>
    </row>
    <row r="1590" spans="1:8">
      <c r="A1590" s="149"/>
      <c r="B1590" s="173" t="s">
        <v>1525</v>
      </c>
      <c r="C1590" s="163" t="s">
        <v>3563</v>
      </c>
      <c r="D1590" s="173">
        <v>90</v>
      </c>
      <c r="E1590" s="155">
        <v>81</v>
      </c>
    </row>
    <row r="1591" spans="1:8">
      <c r="A1591" s="149"/>
      <c r="B1591" s="173" t="s">
        <v>3607</v>
      </c>
      <c r="C1591" s="163" t="s">
        <v>3611</v>
      </c>
      <c r="D1591" s="173">
        <v>800</v>
      </c>
      <c r="E1591" s="155">
        <v>720</v>
      </c>
    </row>
    <row r="1592" spans="1:8">
      <c r="A1592" s="149"/>
      <c r="B1592" s="173" t="s">
        <v>1497</v>
      </c>
      <c r="C1592" s="163" t="s">
        <v>3608</v>
      </c>
      <c r="D1592" s="173">
        <v>800</v>
      </c>
      <c r="E1592" s="155">
        <v>900</v>
      </c>
    </row>
    <row r="1593" spans="1:8">
      <c r="A1593" s="149"/>
      <c r="B1593" s="173" t="s">
        <v>1477</v>
      </c>
      <c r="C1593" s="163" t="s">
        <v>3565</v>
      </c>
      <c r="D1593" s="173">
        <v>800</v>
      </c>
      <c r="E1593" s="155">
        <v>720</v>
      </c>
    </row>
    <row r="1594" spans="1:8">
      <c r="A1594" s="149"/>
      <c r="B1594" s="173" t="s">
        <v>1482</v>
      </c>
      <c r="C1594" s="163" t="s">
        <v>3609</v>
      </c>
      <c r="D1594" s="173">
        <v>800</v>
      </c>
      <c r="E1594" s="155">
        <v>720</v>
      </c>
    </row>
    <row r="1595" spans="1:8">
      <c r="A1595" s="149"/>
      <c r="B1595" s="173" t="s">
        <v>1454</v>
      </c>
      <c r="C1595" s="163" t="s">
        <v>3610</v>
      </c>
      <c r="D1595" s="173">
        <v>1000</v>
      </c>
      <c r="E1595" s="155">
        <v>900</v>
      </c>
    </row>
    <row r="1596" spans="1:8">
      <c r="A1596" s="59" t="s">
        <v>3641</v>
      </c>
      <c r="B1596" s="173"/>
      <c r="C1596" s="177" t="s">
        <v>3612</v>
      </c>
      <c r="D1596" s="155">
        <f>SUM(D1597:D1606)-500</f>
        <v>3870</v>
      </c>
      <c r="E1596" s="11">
        <v>3500</v>
      </c>
      <c r="F1596" s="57"/>
      <c r="G1596" s="57"/>
      <c r="H1596" s="13"/>
    </row>
    <row r="1597" spans="1:8" ht="31.2">
      <c r="A1597" s="149"/>
      <c r="B1597" s="178">
        <v>36925</v>
      </c>
      <c r="C1597" s="163" t="s">
        <v>3613</v>
      </c>
      <c r="D1597" s="173">
        <v>350</v>
      </c>
      <c r="E1597" s="182">
        <v>315</v>
      </c>
    </row>
    <row r="1598" spans="1:8" ht="31.2">
      <c r="A1598" s="149"/>
      <c r="B1598" s="178">
        <v>40583</v>
      </c>
      <c r="C1598" s="163" t="s">
        <v>3564</v>
      </c>
      <c r="D1598" s="173">
        <f>90+120+120+120+300</f>
        <v>750</v>
      </c>
      <c r="E1598" s="182">
        <v>495</v>
      </c>
    </row>
    <row r="1599" spans="1:8">
      <c r="A1599" s="149"/>
      <c r="B1599" s="178">
        <v>38573</v>
      </c>
      <c r="C1599" s="163" t="s">
        <v>3614</v>
      </c>
      <c r="D1599" s="173">
        <v>250</v>
      </c>
      <c r="E1599" s="182">
        <v>225</v>
      </c>
    </row>
    <row r="1600" spans="1:8">
      <c r="A1600" s="149"/>
      <c r="B1600" s="178">
        <v>37112</v>
      </c>
      <c r="C1600" s="163" t="s">
        <v>3606</v>
      </c>
      <c r="D1600" s="173">
        <v>250</v>
      </c>
      <c r="E1600" s="182">
        <v>225</v>
      </c>
    </row>
    <row r="1601" spans="1:8">
      <c r="A1601" s="149"/>
      <c r="B1601" s="179"/>
      <c r="C1601" s="183" t="s">
        <v>3615</v>
      </c>
      <c r="D1601" s="173">
        <v>280</v>
      </c>
      <c r="E1601" s="182">
        <v>252</v>
      </c>
    </row>
    <row r="1602" spans="1:8">
      <c r="A1602" s="149"/>
      <c r="B1602" s="179"/>
      <c r="C1602" s="183" t="s">
        <v>3616</v>
      </c>
      <c r="D1602" s="173">
        <v>350</v>
      </c>
      <c r="E1602" s="182">
        <v>315</v>
      </c>
    </row>
    <row r="1603" spans="1:8">
      <c r="A1603" s="149"/>
      <c r="B1603" s="173" t="s">
        <v>3603</v>
      </c>
      <c r="C1603" s="163" t="s">
        <v>3604</v>
      </c>
      <c r="D1603" s="173">
        <v>340</v>
      </c>
      <c r="E1603" s="182">
        <v>720</v>
      </c>
    </row>
    <row r="1604" spans="1:8">
      <c r="A1604" s="149"/>
      <c r="B1604" s="173" t="s">
        <v>1459</v>
      </c>
      <c r="C1604" s="16" t="s">
        <v>299</v>
      </c>
      <c r="D1604" s="173">
        <v>500</v>
      </c>
      <c r="E1604" s="182">
        <v>450</v>
      </c>
    </row>
    <row r="1605" spans="1:8">
      <c r="A1605" s="149"/>
      <c r="B1605" s="173" t="s">
        <v>3617</v>
      </c>
      <c r="C1605" s="16" t="s">
        <v>3646</v>
      </c>
      <c r="D1605" s="173">
        <v>500</v>
      </c>
      <c r="E1605" s="182">
        <v>450</v>
      </c>
    </row>
    <row r="1606" spans="1:8">
      <c r="A1606" s="149"/>
      <c r="B1606" s="173" t="s">
        <v>1484</v>
      </c>
      <c r="C1606" s="163" t="s">
        <v>3618</v>
      </c>
      <c r="D1606" s="173">
        <v>800</v>
      </c>
      <c r="E1606" s="182">
        <v>720</v>
      </c>
    </row>
    <row r="1607" spans="1:8">
      <c r="B1607" s="90"/>
      <c r="C1607" s="91"/>
      <c r="D1607" s="79"/>
      <c r="E1607" s="79"/>
      <c r="F1607" s="53"/>
      <c r="G1607" s="53"/>
      <c r="H1607" s="13">
        <f t="shared" ref="H1607:H1610" si="11">G1607*1.1</f>
        <v>0</v>
      </c>
    </row>
    <row r="1608" spans="1:8">
      <c r="B1608" s="218" t="s">
        <v>1428</v>
      </c>
      <c r="C1608" s="219"/>
      <c r="E1608" s="92" t="s">
        <v>1429</v>
      </c>
      <c r="F1608" s="53"/>
      <c r="G1608" s="53"/>
      <c r="H1608" s="13">
        <f t="shared" si="11"/>
        <v>0</v>
      </c>
    </row>
    <row r="1609" spans="1:8">
      <c r="B1609" s="130"/>
      <c r="C1609" s="3"/>
      <c r="D1609" s="93"/>
      <c r="E1609" s="94"/>
      <c r="F1609" s="57"/>
      <c r="G1609" s="57"/>
      <c r="H1609" s="13">
        <f t="shared" si="11"/>
        <v>0</v>
      </c>
    </row>
    <row r="1610" spans="1:8" ht="15.75" customHeight="1">
      <c r="B1610" s="220" t="s">
        <v>1430</v>
      </c>
      <c r="C1610" s="220"/>
      <c r="E1610" s="43" t="s">
        <v>1431</v>
      </c>
      <c r="F1610" s="57"/>
      <c r="G1610" s="57"/>
      <c r="H1610" s="13">
        <f t="shared" si="11"/>
        <v>0</v>
      </c>
    </row>
    <row r="1611" spans="1:8">
      <c r="B1611" s="131"/>
      <c r="C1611" s="57"/>
      <c r="D1611" s="95"/>
      <c r="E1611" s="95"/>
      <c r="F1611" s="57"/>
      <c r="G1611" s="57"/>
      <c r="H1611" s="13"/>
    </row>
    <row r="1612" spans="1:8" s="2" customFormat="1">
      <c r="B1612" s="132"/>
      <c r="C1612" s="46"/>
      <c r="D1612" s="46"/>
      <c r="E1612" s="46"/>
      <c r="F1612" s="46"/>
      <c r="G1612" s="46"/>
    </row>
    <row r="1613" spans="1:8" s="2" customFormat="1">
      <c r="B1613" s="132"/>
      <c r="C1613" s="46"/>
      <c r="D1613" s="46"/>
      <c r="E1613" s="46"/>
      <c r="F1613" s="46"/>
      <c r="G1613" s="46"/>
    </row>
    <row r="1614" spans="1:8" s="2" customFormat="1">
      <c r="B1614" s="132"/>
      <c r="C1614" s="46"/>
      <c r="D1614" s="46"/>
      <c r="E1614" s="46"/>
      <c r="F1614" s="46"/>
      <c r="G1614" s="46"/>
    </row>
    <row r="1615" spans="1:8" s="2" customFormat="1">
      <c r="B1615" s="132"/>
      <c r="C1615" s="46"/>
      <c r="D1615" s="46"/>
      <c r="E1615" s="46"/>
      <c r="F1615" s="46"/>
      <c r="G1615" s="46"/>
    </row>
    <row r="1616" spans="1:8" s="2" customFormat="1">
      <c r="B1616" s="132"/>
      <c r="C1616" s="46"/>
      <c r="D1616" s="46"/>
      <c r="E1616" s="46"/>
      <c r="F1616" s="46"/>
      <c r="G1616" s="46"/>
    </row>
    <row r="1617" spans="2:7" s="2" customFormat="1">
      <c r="B1617" s="132"/>
      <c r="C1617" s="46"/>
      <c r="D1617" s="46"/>
      <c r="E1617" s="46"/>
      <c r="F1617" s="46"/>
      <c r="G1617" s="46"/>
    </row>
    <row r="1618" spans="2:7" s="2" customFormat="1">
      <c r="B1618" s="132"/>
      <c r="C1618" s="46"/>
      <c r="D1618" s="46"/>
      <c r="E1618" s="46"/>
      <c r="F1618" s="46"/>
      <c r="G1618" s="46"/>
    </row>
    <row r="1619" spans="2:7" s="2" customFormat="1">
      <c r="B1619" s="132"/>
      <c r="C1619" s="46"/>
      <c r="D1619" s="46"/>
      <c r="E1619" s="46"/>
      <c r="F1619" s="46"/>
      <c r="G1619" s="46"/>
    </row>
    <row r="1620" spans="2:7" s="2" customFormat="1">
      <c r="B1620" s="132"/>
      <c r="C1620" s="46"/>
      <c r="D1620" s="46"/>
      <c r="E1620" s="46"/>
      <c r="F1620" s="46"/>
      <c r="G1620" s="46"/>
    </row>
    <row r="1621" spans="2:7" s="2" customFormat="1">
      <c r="B1621" s="132"/>
      <c r="C1621" s="46"/>
      <c r="D1621" s="46"/>
      <c r="E1621" s="46"/>
      <c r="F1621" s="46"/>
      <c r="G1621" s="46"/>
    </row>
    <row r="1622" spans="2:7" s="2" customFormat="1">
      <c r="B1622" s="132"/>
      <c r="C1622" s="46"/>
      <c r="D1622" s="46"/>
      <c r="E1622" s="46"/>
      <c r="F1622" s="46"/>
      <c r="G1622" s="46"/>
    </row>
    <row r="1623" spans="2:7" s="2" customFormat="1">
      <c r="B1623" s="132"/>
      <c r="C1623" s="46"/>
      <c r="D1623" s="46"/>
      <c r="E1623" s="46"/>
      <c r="F1623" s="46"/>
      <c r="G1623" s="46"/>
    </row>
    <row r="1624" spans="2:7" s="2" customFormat="1">
      <c r="B1624" s="132"/>
      <c r="C1624" s="46"/>
      <c r="D1624" s="46"/>
      <c r="E1624" s="46"/>
      <c r="F1624" s="46"/>
      <c r="G1624" s="46"/>
    </row>
    <row r="1625" spans="2:7" s="2" customFormat="1">
      <c r="B1625" s="132"/>
      <c r="C1625" s="46"/>
      <c r="D1625" s="46"/>
      <c r="E1625" s="46"/>
      <c r="F1625" s="46"/>
      <c r="G1625" s="46"/>
    </row>
    <row r="1626" spans="2:7" s="2" customFormat="1">
      <c r="B1626" s="132"/>
      <c r="C1626" s="46"/>
      <c r="D1626" s="46"/>
      <c r="E1626" s="46"/>
      <c r="F1626" s="46"/>
      <c r="G1626" s="46"/>
    </row>
    <row r="1627" spans="2:7" s="2" customFormat="1">
      <c r="B1627" s="132"/>
      <c r="C1627" s="46"/>
      <c r="D1627" s="46"/>
      <c r="E1627" s="46"/>
      <c r="F1627" s="46"/>
      <c r="G1627" s="46"/>
    </row>
    <row r="1628" spans="2:7" s="2" customFormat="1">
      <c r="B1628" s="132"/>
      <c r="C1628" s="46"/>
      <c r="D1628" s="46"/>
      <c r="E1628" s="46"/>
      <c r="F1628" s="46"/>
      <c r="G1628" s="46"/>
    </row>
    <row r="1629" spans="2:7" s="2" customFormat="1">
      <c r="B1629" s="132"/>
      <c r="C1629" s="46"/>
      <c r="D1629" s="46"/>
      <c r="E1629" s="46"/>
      <c r="F1629" s="46"/>
      <c r="G1629" s="46"/>
    </row>
    <row r="1630" spans="2:7" s="2" customFormat="1">
      <c r="B1630" s="132"/>
      <c r="C1630" s="46"/>
      <c r="D1630" s="46"/>
      <c r="E1630" s="46"/>
      <c r="F1630" s="46"/>
      <c r="G1630" s="46"/>
    </row>
    <row r="1631" spans="2:7" s="2" customFormat="1">
      <c r="B1631" s="132"/>
      <c r="C1631" s="46"/>
      <c r="D1631" s="46"/>
      <c r="E1631" s="46"/>
      <c r="F1631" s="46"/>
      <c r="G1631" s="46"/>
    </row>
    <row r="1632" spans="2:7" s="2" customFormat="1">
      <c r="B1632" s="132"/>
      <c r="C1632" s="46"/>
      <c r="D1632" s="46"/>
      <c r="E1632" s="46"/>
      <c r="F1632" s="46"/>
      <c r="G1632" s="46"/>
    </row>
    <row r="1633" spans="2:7" s="2" customFormat="1">
      <c r="B1633" s="132"/>
      <c r="C1633" s="46"/>
      <c r="D1633" s="46"/>
      <c r="E1633" s="46"/>
      <c r="F1633" s="46"/>
      <c r="G1633" s="46"/>
    </row>
    <row r="1634" spans="2:7" s="2" customFormat="1">
      <c r="B1634" s="132"/>
      <c r="C1634" s="46"/>
      <c r="D1634" s="46"/>
      <c r="E1634" s="46"/>
      <c r="F1634" s="46"/>
      <c r="G1634" s="46"/>
    </row>
    <row r="1635" spans="2:7" s="2" customFormat="1">
      <c r="B1635" s="132"/>
      <c r="C1635" s="46"/>
      <c r="D1635" s="46"/>
      <c r="E1635" s="46"/>
      <c r="F1635" s="46"/>
      <c r="G1635" s="46"/>
    </row>
    <row r="1636" spans="2:7" s="2" customFormat="1">
      <c r="B1636" s="132"/>
      <c r="C1636" s="46"/>
      <c r="D1636" s="46"/>
      <c r="E1636" s="46"/>
      <c r="F1636" s="46"/>
      <c r="G1636" s="46"/>
    </row>
  </sheetData>
  <mergeCells count="15">
    <mergeCell ref="B1015:E1015"/>
    <mergeCell ref="B1608:C1608"/>
    <mergeCell ref="B1610:C1610"/>
    <mergeCell ref="B1011:E1011"/>
    <mergeCell ref="B7:F7"/>
    <mergeCell ref="B8:F8"/>
    <mergeCell ref="B9:F9"/>
    <mergeCell ref="B790:B793"/>
    <mergeCell ref="C852:E852"/>
    <mergeCell ref="C965:D965"/>
    <mergeCell ref="A717:A718"/>
    <mergeCell ref="A720:A721"/>
    <mergeCell ref="B720:B721"/>
    <mergeCell ref="A723:A724"/>
    <mergeCell ref="B747:B750"/>
  </mergeCells>
  <pageMargins left="0.39370078740157483" right="0.19685039370078741" top="0.19685039370078741" bottom="0.19685039370078741" header="0.31496062992125984" footer="0.31496062992125984"/>
  <pageSetup paperSize="9"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8"/>
  <sheetViews>
    <sheetView topLeftCell="A238" workbookViewId="0">
      <selection activeCell="C99" sqref="C99"/>
    </sheetView>
  </sheetViews>
  <sheetFormatPr defaultColWidth="9.109375" defaultRowHeight="15.6"/>
  <cols>
    <col min="1" max="1" width="10.33203125" style="3" customWidth="1"/>
    <col min="2" max="2" width="15.88671875" style="108" customWidth="1"/>
    <col min="3" max="3" width="71.5546875" style="1" customWidth="1"/>
    <col min="4" max="4" width="18" style="1" customWidth="1"/>
    <col min="5" max="5" width="15" style="1" customWidth="1"/>
    <col min="6" max="6" width="12.44140625" style="1" hidden="1" customWidth="1"/>
    <col min="7" max="7" width="11" style="1" hidden="1" customWidth="1"/>
    <col min="8" max="8" width="9.44140625" style="2" hidden="1" customWidth="1"/>
    <col min="9" max="16384" width="9.109375" style="3"/>
  </cols>
  <sheetData>
    <row r="1" spans="1:8">
      <c r="B1" s="107"/>
      <c r="D1" s="60" t="s">
        <v>0</v>
      </c>
      <c r="E1" s="60"/>
    </row>
    <row r="2" spans="1:8">
      <c r="D2" s="1" t="s">
        <v>1</v>
      </c>
    </row>
    <row r="3" spans="1:8">
      <c r="D3" s="1" t="s">
        <v>2</v>
      </c>
    </row>
    <row r="4" spans="1:8">
      <c r="D4" s="1" t="s">
        <v>3</v>
      </c>
    </row>
    <row r="5" spans="1:8">
      <c r="D5" s="1" t="s">
        <v>3647</v>
      </c>
    </row>
    <row r="7" spans="1:8">
      <c r="A7" s="221" t="s">
        <v>3660</v>
      </c>
      <c r="B7" s="221"/>
      <c r="C7" s="221"/>
      <c r="D7" s="221"/>
      <c r="E7" s="221"/>
      <c r="F7" s="3"/>
      <c r="G7" s="3"/>
      <c r="H7" s="3"/>
    </row>
    <row r="8" spans="1:8">
      <c r="B8" s="221" t="s">
        <v>5</v>
      </c>
      <c r="C8" s="221"/>
      <c r="D8" s="221"/>
      <c r="E8" s="221"/>
      <c r="F8" s="221"/>
    </row>
    <row r="9" spans="1:8">
      <c r="B9" s="222" t="s">
        <v>6</v>
      </c>
      <c r="C9" s="223"/>
      <c r="D9" s="223"/>
      <c r="E9" s="223"/>
      <c r="F9" s="223"/>
    </row>
    <row r="11" spans="1:8" ht="62.4">
      <c r="A11" s="59" t="s">
        <v>2383</v>
      </c>
      <c r="B11" s="59" t="s">
        <v>1432</v>
      </c>
      <c r="C11" s="200" t="s">
        <v>7</v>
      </c>
      <c r="D11" s="200" t="s">
        <v>8</v>
      </c>
      <c r="E11" s="200" t="s">
        <v>9</v>
      </c>
      <c r="F11" s="4" t="s">
        <v>10</v>
      </c>
      <c r="G11" s="5" t="s">
        <v>9</v>
      </c>
      <c r="H11" s="6" t="s">
        <v>11</v>
      </c>
    </row>
    <row r="12" spans="1:8" s="10" customFormat="1">
      <c r="A12" s="61">
        <v>1</v>
      </c>
      <c r="B12" s="109"/>
      <c r="C12" s="62" t="s">
        <v>12</v>
      </c>
      <c r="D12" s="27"/>
      <c r="E12" s="27"/>
      <c r="F12" s="7"/>
      <c r="G12" s="8"/>
      <c r="H12" s="9"/>
    </row>
    <row r="13" spans="1:8">
      <c r="A13" s="198" t="s">
        <v>2381</v>
      </c>
      <c r="B13" s="110" t="s">
        <v>3159</v>
      </c>
      <c r="C13" s="16" t="s">
        <v>1881</v>
      </c>
      <c r="D13" s="4" t="s">
        <v>13</v>
      </c>
      <c r="E13" s="11">
        <v>100</v>
      </c>
      <c r="F13" s="3"/>
      <c r="G13" s="3"/>
      <c r="H13" s="3"/>
    </row>
    <row r="14" spans="1:8">
      <c r="A14" s="198" t="s">
        <v>2382</v>
      </c>
      <c r="B14" s="110" t="s">
        <v>3159</v>
      </c>
      <c r="C14" s="16" t="s">
        <v>3511</v>
      </c>
      <c r="D14" s="4" t="s">
        <v>13</v>
      </c>
      <c r="E14" s="11">
        <v>100</v>
      </c>
      <c r="F14" s="3"/>
      <c r="G14" s="3"/>
      <c r="H14" s="3"/>
    </row>
    <row r="15" spans="1:8">
      <c r="A15" s="198" t="s">
        <v>2384</v>
      </c>
      <c r="B15" s="111" t="s">
        <v>1441</v>
      </c>
      <c r="C15" s="16" t="s">
        <v>14</v>
      </c>
      <c r="D15" s="4" t="s">
        <v>13</v>
      </c>
      <c r="E15" s="203">
        <v>100</v>
      </c>
      <c r="F15" s="3"/>
      <c r="G15" s="3"/>
      <c r="H15" s="3"/>
    </row>
    <row r="16" spans="1:8">
      <c r="A16" s="198" t="s">
        <v>2385</v>
      </c>
      <c r="B16" s="199" t="s">
        <v>3160</v>
      </c>
      <c r="C16" s="16" t="s">
        <v>1882</v>
      </c>
      <c r="D16" s="4" t="s">
        <v>13</v>
      </c>
      <c r="E16" s="203">
        <v>100</v>
      </c>
      <c r="F16" s="3"/>
      <c r="G16" s="3"/>
      <c r="H16" s="3"/>
    </row>
    <row r="17" spans="1:8">
      <c r="A17" s="198" t="s">
        <v>2386</v>
      </c>
      <c r="B17" s="199" t="s">
        <v>3161</v>
      </c>
      <c r="C17" s="63" t="s">
        <v>15</v>
      </c>
      <c r="D17" s="4" t="s">
        <v>13</v>
      </c>
      <c r="E17" s="11">
        <v>100</v>
      </c>
      <c r="F17" s="3"/>
      <c r="G17" s="3"/>
      <c r="H17" s="3"/>
    </row>
    <row r="18" spans="1:8" ht="31.2">
      <c r="A18" s="198" t="s">
        <v>2387</v>
      </c>
      <c r="B18" s="199" t="s">
        <v>3162</v>
      </c>
      <c r="C18" s="64" t="s">
        <v>1883</v>
      </c>
      <c r="D18" s="4" t="s">
        <v>13</v>
      </c>
      <c r="E18" s="11">
        <v>100</v>
      </c>
      <c r="F18" s="3"/>
      <c r="G18" s="3"/>
      <c r="H18" s="3"/>
    </row>
    <row r="19" spans="1:8" ht="31.2">
      <c r="A19" s="198" t="s">
        <v>2388</v>
      </c>
      <c r="B19" s="199" t="s">
        <v>1469</v>
      </c>
      <c r="C19" s="16" t="s">
        <v>16</v>
      </c>
      <c r="D19" s="4" t="s">
        <v>17</v>
      </c>
      <c r="E19" s="11">
        <v>100</v>
      </c>
      <c r="F19" s="3"/>
      <c r="G19" s="3"/>
      <c r="H19" s="3"/>
    </row>
    <row r="20" spans="1:8" ht="31.2">
      <c r="A20" s="198" t="s">
        <v>2389</v>
      </c>
      <c r="B20" s="199" t="s">
        <v>3163</v>
      </c>
      <c r="C20" s="16" t="s">
        <v>18</v>
      </c>
      <c r="D20" s="4" t="s">
        <v>17</v>
      </c>
      <c r="E20" s="11">
        <v>100</v>
      </c>
      <c r="F20" s="3"/>
      <c r="G20" s="3"/>
      <c r="H20" s="3"/>
    </row>
    <row r="21" spans="1:8" ht="31.2">
      <c r="A21" s="198" t="s">
        <v>2390</v>
      </c>
      <c r="B21" s="199" t="s">
        <v>3164</v>
      </c>
      <c r="C21" s="16" t="s">
        <v>19</v>
      </c>
      <c r="D21" s="4" t="s">
        <v>17</v>
      </c>
      <c r="E21" s="11">
        <v>100</v>
      </c>
      <c r="F21" s="3"/>
      <c r="G21" s="3"/>
      <c r="H21" s="3"/>
    </row>
    <row r="22" spans="1:8" ht="31.2">
      <c r="A22" s="198" t="s">
        <v>2391</v>
      </c>
      <c r="B22" s="96" t="s">
        <v>1468</v>
      </c>
      <c r="C22" s="16" t="s">
        <v>20</v>
      </c>
      <c r="D22" s="4" t="s">
        <v>17</v>
      </c>
      <c r="E22" s="11">
        <v>70</v>
      </c>
      <c r="F22" s="3"/>
      <c r="G22" s="3"/>
      <c r="H22" s="3"/>
    </row>
    <row r="23" spans="1:8">
      <c r="A23" s="198" t="s">
        <v>2392</v>
      </c>
      <c r="B23" s="110" t="s">
        <v>1673</v>
      </c>
      <c r="C23" s="27" t="s">
        <v>21</v>
      </c>
      <c r="D23" s="27"/>
      <c r="E23" s="11">
        <v>130</v>
      </c>
      <c r="F23" s="3"/>
      <c r="G23" s="3"/>
      <c r="H23" s="3"/>
    </row>
    <row r="24" spans="1:8">
      <c r="A24" s="198" t="s">
        <v>2393</v>
      </c>
      <c r="B24" s="110" t="s">
        <v>1673</v>
      </c>
      <c r="C24" s="58" t="s">
        <v>1131</v>
      </c>
      <c r="D24" s="44"/>
      <c r="E24" s="11">
        <v>100</v>
      </c>
      <c r="F24" s="3"/>
      <c r="G24" s="3"/>
      <c r="H24" s="3"/>
    </row>
    <row r="25" spans="1:8">
      <c r="A25" s="198" t="s">
        <v>2394</v>
      </c>
      <c r="B25" s="97" t="s">
        <v>1468</v>
      </c>
      <c r="C25" s="27" t="s">
        <v>22</v>
      </c>
      <c r="D25" s="27"/>
      <c r="E25" s="11">
        <v>150</v>
      </c>
      <c r="F25" s="3"/>
      <c r="G25" s="3"/>
      <c r="H25" s="3"/>
    </row>
    <row r="26" spans="1:8" ht="31.2">
      <c r="A26" s="198" t="s">
        <v>2395</v>
      </c>
      <c r="B26" s="199" t="s">
        <v>3165</v>
      </c>
      <c r="C26" s="16" t="s">
        <v>23</v>
      </c>
      <c r="D26" s="4" t="s">
        <v>17</v>
      </c>
      <c r="E26" s="11">
        <v>70</v>
      </c>
      <c r="F26" s="3"/>
      <c r="G26" s="3"/>
      <c r="H26" s="3"/>
    </row>
    <row r="27" spans="1:8" ht="31.2">
      <c r="A27" s="198" t="s">
        <v>2396</v>
      </c>
      <c r="B27" s="199" t="s">
        <v>1470</v>
      </c>
      <c r="C27" s="16" t="s">
        <v>24</v>
      </c>
      <c r="D27" s="4" t="s">
        <v>17</v>
      </c>
      <c r="E27" s="11">
        <v>150</v>
      </c>
      <c r="F27" s="3"/>
      <c r="G27" s="3"/>
      <c r="H27" s="3"/>
    </row>
    <row r="28" spans="1:8" ht="31.2">
      <c r="A28" s="198" t="s">
        <v>2397</v>
      </c>
      <c r="B28" s="199" t="s">
        <v>1444</v>
      </c>
      <c r="C28" s="16" t="s">
        <v>25</v>
      </c>
      <c r="D28" s="4" t="s">
        <v>17</v>
      </c>
      <c r="E28" s="11">
        <v>50</v>
      </c>
      <c r="F28" s="3"/>
      <c r="G28" s="3"/>
      <c r="H28" s="3"/>
    </row>
    <row r="29" spans="1:8" ht="31.2">
      <c r="A29" s="198" t="s">
        <v>2398</v>
      </c>
      <c r="B29" s="199" t="s">
        <v>1446</v>
      </c>
      <c r="C29" s="16" t="s">
        <v>26</v>
      </c>
      <c r="D29" s="4" t="s">
        <v>17</v>
      </c>
      <c r="E29" s="11">
        <v>130</v>
      </c>
      <c r="F29" s="3"/>
      <c r="G29" s="3"/>
      <c r="H29" s="3"/>
    </row>
    <row r="30" spans="1:8" ht="31.2">
      <c r="A30" s="198" t="s">
        <v>2399</v>
      </c>
      <c r="B30" s="199" t="s">
        <v>1530</v>
      </c>
      <c r="C30" s="16" t="s">
        <v>27</v>
      </c>
      <c r="D30" s="4" t="s">
        <v>17</v>
      </c>
      <c r="E30" s="11">
        <v>120</v>
      </c>
      <c r="F30" s="3"/>
      <c r="G30" s="3"/>
      <c r="H30" s="3"/>
    </row>
    <row r="31" spans="1:8" ht="31.2">
      <c r="A31" s="198" t="s">
        <v>2400</v>
      </c>
      <c r="B31" s="199" t="s">
        <v>1471</v>
      </c>
      <c r="C31" s="16" t="s">
        <v>28</v>
      </c>
      <c r="D31" s="4" t="s">
        <v>17</v>
      </c>
      <c r="E31" s="11">
        <v>300</v>
      </c>
      <c r="F31" s="3"/>
      <c r="G31" s="3"/>
      <c r="H31" s="3"/>
    </row>
    <row r="32" spans="1:8">
      <c r="A32" s="198" t="s">
        <v>2401</v>
      </c>
      <c r="B32" s="112" t="s">
        <v>3166</v>
      </c>
      <c r="C32" s="16" t="s">
        <v>29</v>
      </c>
      <c r="D32" s="4" t="s">
        <v>30</v>
      </c>
      <c r="E32" s="11">
        <v>50</v>
      </c>
      <c r="F32" s="3"/>
      <c r="G32" s="3"/>
      <c r="H32" s="3"/>
    </row>
    <row r="33" spans="1:8">
      <c r="A33" s="198" t="s">
        <v>2402</v>
      </c>
      <c r="B33" s="112" t="s">
        <v>3167</v>
      </c>
      <c r="C33" s="16" t="s">
        <v>31</v>
      </c>
      <c r="D33" s="4" t="s">
        <v>30</v>
      </c>
      <c r="E33" s="11">
        <v>50</v>
      </c>
      <c r="F33" s="3"/>
      <c r="G33" s="3"/>
      <c r="H33" s="3"/>
    </row>
    <row r="34" spans="1:8">
      <c r="A34" s="198" t="s">
        <v>2403</v>
      </c>
      <c r="B34" s="199" t="s">
        <v>1529</v>
      </c>
      <c r="C34" s="16" t="s">
        <v>32</v>
      </c>
      <c r="D34" s="4" t="s">
        <v>30</v>
      </c>
      <c r="E34" s="11">
        <v>50</v>
      </c>
      <c r="F34" s="3"/>
      <c r="G34" s="3"/>
      <c r="H34" s="3"/>
    </row>
    <row r="35" spans="1:8">
      <c r="A35" s="198" t="s">
        <v>2404</v>
      </c>
      <c r="B35" s="112" t="s">
        <v>3168</v>
      </c>
      <c r="C35" s="16" t="s">
        <v>33</v>
      </c>
      <c r="D35" s="4" t="s">
        <v>30</v>
      </c>
      <c r="E35" s="11">
        <v>50</v>
      </c>
      <c r="F35" s="3"/>
      <c r="G35" s="3"/>
      <c r="H35" s="3"/>
    </row>
    <row r="36" spans="1:8">
      <c r="A36" s="198" t="s">
        <v>2405</v>
      </c>
      <c r="B36" s="112" t="s">
        <v>1628</v>
      </c>
      <c r="C36" s="16" t="s">
        <v>34</v>
      </c>
      <c r="D36" s="4" t="s">
        <v>30</v>
      </c>
      <c r="E36" s="11">
        <v>50</v>
      </c>
      <c r="F36" s="3"/>
      <c r="G36" s="3"/>
      <c r="H36" s="3"/>
    </row>
    <row r="37" spans="1:8">
      <c r="A37" s="198" t="s">
        <v>2406</v>
      </c>
      <c r="B37" s="113" t="s">
        <v>1442</v>
      </c>
      <c r="C37" s="16" t="s">
        <v>35</v>
      </c>
      <c r="D37" s="4" t="s">
        <v>30</v>
      </c>
      <c r="E37" s="11">
        <v>200</v>
      </c>
      <c r="F37" s="3"/>
      <c r="G37" s="3"/>
      <c r="H37" s="3"/>
    </row>
    <row r="38" spans="1:8">
      <c r="A38" s="198" t="s">
        <v>2407</v>
      </c>
      <c r="B38" s="199" t="s">
        <v>1447</v>
      </c>
      <c r="C38" s="27" t="s">
        <v>36</v>
      </c>
      <c r="D38" s="4" t="s">
        <v>30</v>
      </c>
      <c r="E38" s="11">
        <v>70</v>
      </c>
      <c r="F38" s="3"/>
      <c r="G38" s="3"/>
      <c r="H38" s="3"/>
    </row>
    <row r="39" spans="1:8">
      <c r="A39" s="198" t="s">
        <v>2408</v>
      </c>
      <c r="B39" s="199" t="s">
        <v>1448</v>
      </c>
      <c r="C39" s="27" t="s">
        <v>37</v>
      </c>
      <c r="D39" s="4" t="s">
        <v>30</v>
      </c>
      <c r="E39" s="11">
        <v>90</v>
      </c>
      <c r="F39" s="3"/>
      <c r="G39" s="3"/>
      <c r="H39" s="3"/>
    </row>
    <row r="40" spans="1:8">
      <c r="A40" s="198" t="s">
        <v>2409</v>
      </c>
      <c r="B40" s="199" t="s">
        <v>1525</v>
      </c>
      <c r="C40" s="16" t="s">
        <v>38</v>
      </c>
      <c r="D40" s="4" t="s">
        <v>30</v>
      </c>
      <c r="E40" s="11">
        <v>90</v>
      </c>
      <c r="F40" s="3"/>
      <c r="G40" s="3"/>
      <c r="H40" s="3"/>
    </row>
    <row r="41" spans="1:8">
      <c r="A41" s="198" t="s">
        <v>2410</v>
      </c>
      <c r="B41" s="199" t="s">
        <v>1528</v>
      </c>
      <c r="C41" s="16" t="s">
        <v>39</v>
      </c>
      <c r="D41" s="4" t="s">
        <v>30</v>
      </c>
      <c r="E41" s="11">
        <v>100</v>
      </c>
      <c r="F41" s="3"/>
      <c r="G41" s="3"/>
      <c r="H41" s="3"/>
    </row>
    <row r="42" spans="1:8">
      <c r="A42" s="198" t="s">
        <v>2411</v>
      </c>
      <c r="B42" s="199" t="s">
        <v>1529</v>
      </c>
      <c r="C42" s="16" t="s">
        <v>40</v>
      </c>
      <c r="D42" s="4" t="s">
        <v>30</v>
      </c>
      <c r="E42" s="11">
        <v>100</v>
      </c>
      <c r="F42" s="3"/>
      <c r="G42" s="3"/>
      <c r="H42" s="3"/>
    </row>
    <row r="43" spans="1:8" ht="31.2">
      <c r="A43" s="198" t="s">
        <v>2412</v>
      </c>
      <c r="B43" s="199" t="s">
        <v>3169</v>
      </c>
      <c r="C43" s="16" t="s">
        <v>41</v>
      </c>
      <c r="D43" s="4" t="s">
        <v>30</v>
      </c>
      <c r="E43" s="11">
        <v>180</v>
      </c>
      <c r="F43" s="3"/>
      <c r="G43" s="3"/>
      <c r="H43" s="3"/>
    </row>
    <row r="44" spans="1:8">
      <c r="A44" s="198" t="s">
        <v>2413</v>
      </c>
      <c r="B44" s="199" t="s">
        <v>1526</v>
      </c>
      <c r="C44" s="16" t="s">
        <v>42</v>
      </c>
      <c r="D44" s="4" t="s">
        <v>30</v>
      </c>
      <c r="E44" s="11">
        <v>90</v>
      </c>
      <c r="F44" s="3"/>
      <c r="G44" s="3"/>
      <c r="H44" s="3"/>
    </row>
    <row r="45" spans="1:8">
      <c r="A45" s="198" t="s">
        <v>2414</v>
      </c>
      <c r="B45" s="114" t="s">
        <v>1443</v>
      </c>
      <c r="C45" s="16" t="s">
        <v>43</v>
      </c>
      <c r="D45" s="4" t="s">
        <v>30</v>
      </c>
      <c r="E45" s="11">
        <v>150</v>
      </c>
      <c r="F45" s="3"/>
      <c r="G45" s="3"/>
      <c r="H45" s="3"/>
    </row>
    <row r="46" spans="1:8" ht="31.2">
      <c r="A46" s="198" t="s">
        <v>2415</v>
      </c>
      <c r="B46" s="118" t="s">
        <v>3170</v>
      </c>
      <c r="C46" s="65" t="s">
        <v>44</v>
      </c>
      <c r="D46" s="27"/>
      <c r="E46" s="11">
        <v>450</v>
      </c>
      <c r="F46" s="3"/>
      <c r="G46" s="3"/>
      <c r="H46" s="3"/>
    </row>
    <row r="47" spans="1:8">
      <c r="A47" s="198" t="s">
        <v>3514</v>
      </c>
      <c r="B47" s="4" t="s">
        <v>1445</v>
      </c>
      <c r="C47" s="16" t="s">
        <v>45</v>
      </c>
      <c r="D47" s="4" t="s">
        <v>30</v>
      </c>
      <c r="E47" s="11">
        <v>150</v>
      </c>
      <c r="F47" s="3"/>
      <c r="G47" s="3"/>
      <c r="H47" s="3"/>
    </row>
    <row r="48" spans="1:8">
      <c r="A48" s="198" t="s">
        <v>3515</v>
      </c>
      <c r="B48" s="114" t="s">
        <v>3171</v>
      </c>
      <c r="C48" s="27" t="s">
        <v>46</v>
      </c>
      <c r="D48" s="27"/>
      <c r="E48" s="11">
        <v>100</v>
      </c>
      <c r="F48" s="3"/>
      <c r="G48" s="3"/>
      <c r="H48" s="3"/>
    </row>
    <row r="49" spans="1:8" s="10" customFormat="1">
      <c r="A49" s="186" t="s">
        <v>119</v>
      </c>
      <c r="B49" s="59"/>
      <c r="C49" s="62" t="s">
        <v>120</v>
      </c>
      <c r="D49" s="27"/>
      <c r="E49" s="23"/>
      <c r="F49" s="23"/>
      <c r="G49" s="24"/>
      <c r="H49" s="9"/>
    </row>
    <row r="50" spans="1:8">
      <c r="A50" s="187" t="s">
        <v>121</v>
      </c>
      <c r="B50" s="199" t="s">
        <v>1440</v>
      </c>
      <c r="C50" s="16" t="s">
        <v>122</v>
      </c>
      <c r="D50" s="4" t="s">
        <v>13</v>
      </c>
      <c r="E50" s="11">
        <v>1000</v>
      </c>
      <c r="F50" s="3"/>
      <c r="G50" s="3"/>
      <c r="H50" s="3"/>
    </row>
    <row r="51" spans="1:8">
      <c r="A51" s="187" t="s">
        <v>123</v>
      </c>
      <c r="B51" s="199" t="s">
        <v>1481</v>
      </c>
      <c r="C51" s="16" t="s">
        <v>124</v>
      </c>
      <c r="D51" s="4" t="s">
        <v>13</v>
      </c>
      <c r="E51" s="11">
        <v>900</v>
      </c>
      <c r="F51" s="3"/>
      <c r="G51" s="3"/>
      <c r="H51" s="3"/>
    </row>
    <row r="52" spans="1:8">
      <c r="A52" s="187" t="s">
        <v>2429</v>
      </c>
      <c r="B52" s="199" t="s">
        <v>1482</v>
      </c>
      <c r="C52" s="16" t="s">
        <v>125</v>
      </c>
      <c r="D52" s="4" t="s">
        <v>13</v>
      </c>
      <c r="E52" s="11">
        <f>700+100</f>
        <v>800</v>
      </c>
      <c r="F52" s="3"/>
      <c r="G52" s="3"/>
      <c r="H52" s="3"/>
    </row>
    <row r="53" spans="1:8">
      <c r="A53" s="187" t="s">
        <v>2430</v>
      </c>
      <c r="B53" s="199" t="s">
        <v>1483</v>
      </c>
      <c r="C53" s="16" t="s">
        <v>126</v>
      </c>
      <c r="D53" s="4" t="s">
        <v>13</v>
      </c>
      <c r="E53" s="11">
        <f>600+100</f>
        <v>700</v>
      </c>
      <c r="F53" s="3"/>
      <c r="G53" s="3"/>
      <c r="H53" s="3"/>
    </row>
    <row r="54" spans="1:8">
      <c r="A54" s="187" t="s">
        <v>2431</v>
      </c>
      <c r="B54" s="199" t="s">
        <v>1484</v>
      </c>
      <c r="C54" s="16" t="s">
        <v>127</v>
      </c>
      <c r="D54" s="4" t="s">
        <v>13</v>
      </c>
      <c r="E54" s="11">
        <f>700+100</f>
        <v>800</v>
      </c>
      <c r="F54" s="3"/>
      <c r="G54" s="3"/>
      <c r="H54" s="3"/>
    </row>
    <row r="55" spans="1:8">
      <c r="A55" s="187" t="s">
        <v>2432</v>
      </c>
      <c r="B55" s="199" t="s">
        <v>1485</v>
      </c>
      <c r="C55" s="16" t="s">
        <v>128</v>
      </c>
      <c r="D55" s="4" t="s">
        <v>13</v>
      </c>
      <c r="E55" s="11">
        <f>600+100</f>
        <v>700</v>
      </c>
      <c r="F55" s="3"/>
      <c r="G55" s="3"/>
      <c r="H55" s="3"/>
    </row>
    <row r="56" spans="1:8">
      <c r="A56" s="187" t="s">
        <v>2433</v>
      </c>
      <c r="B56" s="199" t="s">
        <v>1477</v>
      </c>
      <c r="C56" s="16" t="s">
        <v>129</v>
      </c>
      <c r="D56" s="4" t="s">
        <v>13</v>
      </c>
      <c r="E56" s="11">
        <v>800</v>
      </c>
      <c r="F56" s="3"/>
      <c r="G56" s="3"/>
      <c r="H56" s="3"/>
    </row>
    <row r="57" spans="1:8">
      <c r="A57" s="187" t="s">
        <v>2434</v>
      </c>
      <c r="B57" s="199" t="s">
        <v>1478</v>
      </c>
      <c r="C57" s="16" t="s">
        <v>130</v>
      </c>
      <c r="D57" s="4" t="s">
        <v>13</v>
      </c>
      <c r="E57" s="11">
        <v>700</v>
      </c>
      <c r="F57" s="3"/>
      <c r="G57" s="3"/>
      <c r="H57" s="3"/>
    </row>
    <row r="58" spans="1:8">
      <c r="A58" s="187" t="s">
        <v>2435</v>
      </c>
      <c r="B58" s="199" t="s">
        <v>1486</v>
      </c>
      <c r="C58" s="16" t="s">
        <v>131</v>
      </c>
      <c r="D58" s="4" t="s">
        <v>13</v>
      </c>
      <c r="E58" s="11">
        <f>700+100</f>
        <v>800</v>
      </c>
      <c r="F58" s="3"/>
      <c r="G58" s="3"/>
      <c r="H58" s="3"/>
    </row>
    <row r="59" spans="1:8">
      <c r="A59" s="187" t="s">
        <v>2436</v>
      </c>
      <c r="B59" s="199" t="s">
        <v>1487</v>
      </c>
      <c r="C59" s="16" t="s">
        <v>132</v>
      </c>
      <c r="D59" s="4" t="s">
        <v>13</v>
      </c>
      <c r="E59" s="11">
        <f>600+100</f>
        <v>700</v>
      </c>
      <c r="F59" s="3"/>
      <c r="G59" s="3"/>
      <c r="H59" s="3"/>
    </row>
    <row r="60" spans="1:8">
      <c r="A60" s="187" t="s">
        <v>2437</v>
      </c>
      <c r="B60" s="199" t="s">
        <v>1438</v>
      </c>
      <c r="C60" s="16" t="s">
        <v>133</v>
      </c>
      <c r="D60" s="4" t="s">
        <v>13</v>
      </c>
      <c r="E60" s="11">
        <v>1000</v>
      </c>
      <c r="F60" s="3"/>
      <c r="G60" s="3"/>
      <c r="H60" s="3"/>
    </row>
    <row r="61" spans="1:8">
      <c r="A61" s="187" t="s">
        <v>2438</v>
      </c>
      <c r="B61" s="199" t="s">
        <v>1439</v>
      </c>
      <c r="C61" s="16" t="s">
        <v>134</v>
      </c>
      <c r="D61" s="4" t="s">
        <v>13</v>
      </c>
      <c r="E61" s="11">
        <v>900</v>
      </c>
      <c r="F61" s="3"/>
      <c r="G61" s="3"/>
      <c r="H61" s="3"/>
    </row>
    <row r="62" spans="1:8">
      <c r="A62" s="187" t="s">
        <v>2439</v>
      </c>
      <c r="B62" s="56" t="s">
        <v>1490</v>
      </c>
      <c r="C62" s="16" t="s">
        <v>3479</v>
      </c>
      <c r="D62" s="4" t="s">
        <v>13</v>
      </c>
      <c r="E62" s="11">
        <v>800</v>
      </c>
      <c r="F62" s="3"/>
      <c r="G62" s="3"/>
      <c r="H62" s="3"/>
    </row>
    <row r="63" spans="1:8" ht="31.2">
      <c r="A63" s="187" t="s">
        <v>2440</v>
      </c>
      <c r="B63" s="56" t="s">
        <v>1490</v>
      </c>
      <c r="C63" s="16" t="s">
        <v>3504</v>
      </c>
      <c r="D63" s="4" t="s">
        <v>3503</v>
      </c>
      <c r="E63" s="11">
        <v>600</v>
      </c>
      <c r="F63" s="3"/>
      <c r="G63" s="3"/>
      <c r="H63" s="3"/>
    </row>
    <row r="64" spans="1:8">
      <c r="A64" s="187" t="s">
        <v>2439</v>
      </c>
      <c r="B64" s="56" t="s">
        <v>1490</v>
      </c>
      <c r="C64" s="16" t="s">
        <v>3661</v>
      </c>
      <c r="D64" s="4" t="s">
        <v>13</v>
      </c>
      <c r="E64" s="203">
        <v>400</v>
      </c>
      <c r="F64" s="3"/>
      <c r="G64" s="3"/>
      <c r="H64" s="3"/>
    </row>
    <row r="65" spans="1:8">
      <c r="A65" s="187" t="s">
        <v>2441</v>
      </c>
      <c r="B65" s="199" t="s">
        <v>1488</v>
      </c>
      <c r="C65" s="16" t="s">
        <v>135</v>
      </c>
      <c r="D65" s="4" t="s">
        <v>13</v>
      </c>
      <c r="E65" s="11">
        <f>700</f>
        <v>700</v>
      </c>
      <c r="F65" s="3"/>
      <c r="G65" s="3"/>
      <c r="H65" s="3"/>
    </row>
    <row r="66" spans="1:8">
      <c r="A66" s="187" t="s">
        <v>2442</v>
      </c>
      <c r="B66" s="199" t="s">
        <v>1489</v>
      </c>
      <c r="C66" s="16" t="s">
        <v>136</v>
      </c>
      <c r="D66" s="4" t="s">
        <v>13</v>
      </c>
      <c r="E66" s="11">
        <f>600</f>
        <v>600</v>
      </c>
      <c r="F66" s="3"/>
      <c r="G66" s="3"/>
      <c r="H66" s="3"/>
    </row>
    <row r="67" spans="1:8">
      <c r="A67" s="187" t="s">
        <v>2443</v>
      </c>
      <c r="B67" s="199" t="s">
        <v>1473</v>
      </c>
      <c r="C67" s="16" t="s">
        <v>137</v>
      </c>
      <c r="D67" s="4" t="s">
        <v>13</v>
      </c>
      <c r="E67" s="11">
        <f>700+100</f>
        <v>800</v>
      </c>
      <c r="F67" s="3"/>
      <c r="G67" s="3"/>
      <c r="H67" s="3"/>
    </row>
    <row r="68" spans="1:8">
      <c r="A68" s="187" t="s">
        <v>2444</v>
      </c>
      <c r="B68" s="199" t="s">
        <v>1474</v>
      </c>
      <c r="C68" s="16" t="s">
        <v>138</v>
      </c>
      <c r="D68" s="4" t="s">
        <v>13</v>
      </c>
      <c r="E68" s="11">
        <f>600+100</f>
        <v>700</v>
      </c>
      <c r="F68" s="3"/>
      <c r="G68" s="3"/>
      <c r="H68" s="3"/>
    </row>
    <row r="69" spans="1:8">
      <c r="A69" s="187" t="s">
        <v>2445</v>
      </c>
      <c r="B69" s="199" t="s">
        <v>1475</v>
      </c>
      <c r="C69" s="16" t="s">
        <v>139</v>
      </c>
      <c r="D69" s="4" t="s">
        <v>13</v>
      </c>
      <c r="E69" s="11">
        <f>700+100</f>
        <v>800</v>
      </c>
      <c r="F69" s="3"/>
      <c r="G69" s="3"/>
      <c r="H69" s="3"/>
    </row>
    <row r="70" spans="1:8">
      <c r="A70" s="187" t="s">
        <v>2446</v>
      </c>
      <c r="B70" s="199" t="s">
        <v>1476</v>
      </c>
      <c r="C70" s="16" t="s">
        <v>140</v>
      </c>
      <c r="D70" s="4" t="s">
        <v>13</v>
      </c>
      <c r="E70" s="11">
        <f>600+100</f>
        <v>700</v>
      </c>
      <c r="F70" s="3"/>
      <c r="G70" s="3"/>
      <c r="H70" s="3"/>
    </row>
    <row r="71" spans="1:8">
      <c r="A71" s="187" t="s">
        <v>2447</v>
      </c>
      <c r="B71" s="199" t="s">
        <v>1479</v>
      </c>
      <c r="C71" s="16" t="s">
        <v>141</v>
      </c>
      <c r="D71" s="4" t="s">
        <v>13</v>
      </c>
      <c r="E71" s="11">
        <f>700+100</f>
        <v>800</v>
      </c>
      <c r="F71" s="3"/>
      <c r="G71" s="3"/>
      <c r="H71" s="3"/>
    </row>
    <row r="72" spans="1:8">
      <c r="A72" s="187" t="s">
        <v>2448</v>
      </c>
      <c r="B72" s="199" t="s">
        <v>1480</v>
      </c>
      <c r="C72" s="16" t="s">
        <v>142</v>
      </c>
      <c r="D72" s="4" t="s">
        <v>13</v>
      </c>
      <c r="E72" s="11">
        <f>600+100</f>
        <v>700</v>
      </c>
      <c r="F72" s="3"/>
      <c r="G72" s="3"/>
      <c r="H72" s="3"/>
    </row>
    <row r="73" spans="1:8" s="99" customFormat="1">
      <c r="A73" s="187" t="s">
        <v>2449</v>
      </c>
      <c r="B73" s="199" t="s">
        <v>2371</v>
      </c>
      <c r="C73" s="63" t="s">
        <v>2369</v>
      </c>
      <c r="D73" s="4" t="s">
        <v>13</v>
      </c>
      <c r="E73" s="50">
        <f>700+100</f>
        <v>800</v>
      </c>
    </row>
    <row r="74" spans="1:8" s="99" customFormat="1">
      <c r="A74" s="187" t="s">
        <v>2450</v>
      </c>
      <c r="B74" s="199" t="s">
        <v>2372</v>
      </c>
      <c r="C74" s="63" t="s">
        <v>2370</v>
      </c>
      <c r="D74" s="4" t="s">
        <v>13</v>
      </c>
      <c r="E74" s="50">
        <f>600+100</f>
        <v>700</v>
      </c>
    </row>
    <row r="75" spans="1:8">
      <c r="A75" s="187" t="s">
        <v>2451</v>
      </c>
      <c r="B75" s="4" t="s">
        <v>1454</v>
      </c>
      <c r="C75" s="16" t="s">
        <v>1205</v>
      </c>
      <c r="D75" s="4" t="s">
        <v>13</v>
      </c>
      <c r="E75" s="11">
        <f>700+300</f>
        <v>1000</v>
      </c>
      <c r="F75" s="3"/>
      <c r="G75" s="3"/>
      <c r="H75" s="3"/>
    </row>
    <row r="76" spans="1:8">
      <c r="A76" s="187" t="s">
        <v>2452</v>
      </c>
      <c r="B76" s="4" t="s">
        <v>1455</v>
      </c>
      <c r="C76" s="16" t="s">
        <v>1206</v>
      </c>
      <c r="D76" s="4" t="s">
        <v>13</v>
      </c>
      <c r="E76" s="11">
        <f>600+300</f>
        <v>900</v>
      </c>
      <c r="F76" s="3"/>
      <c r="G76" s="3"/>
      <c r="H76" s="3"/>
    </row>
    <row r="77" spans="1:8" ht="31.2">
      <c r="A77" s="187" t="s">
        <v>2453</v>
      </c>
      <c r="B77" s="116" t="s">
        <v>1462</v>
      </c>
      <c r="C77" s="27" t="s">
        <v>201</v>
      </c>
      <c r="D77" s="4" t="s">
        <v>13</v>
      </c>
      <c r="E77" s="11">
        <v>1000</v>
      </c>
      <c r="F77" s="3"/>
      <c r="G77" s="3"/>
      <c r="H77" s="3"/>
    </row>
    <row r="78" spans="1:8">
      <c r="A78" s="187" t="s">
        <v>2454</v>
      </c>
      <c r="B78" s="199" t="s">
        <v>1496</v>
      </c>
      <c r="C78" s="16" t="s">
        <v>245</v>
      </c>
      <c r="D78" s="4" t="s">
        <v>13</v>
      </c>
      <c r="E78" s="11">
        <v>1000</v>
      </c>
      <c r="F78" s="3"/>
      <c r="G78" s="3"/>
      <c r="H78" s="3"/>
    </row>
    <row r="79" spans="1:8">
      <c r="A79" s="187" t="s">
        <v>2455</v>
      </c>
      <c r="B79" s="199" t="s">
        <v>1516</v>
      </c>
      <c r="C79" s="16" t="s">
        <v>246</v>
      </c>
      <c r="D79" s="4" t="s">
        <v>13</v>
      </c>
      <c r="E79" s="11">
        <v>900</v>
      </c>
      <c r="F79" s="3"/>
      <c r="G79" s="3"/>
      <c r="H79" s="3"/>
    </row>
    <row r="80" spans="1:8">
      <c r="A80" s="187" t="s">
        <v>2456</v>
      </c>
      <c r="B80" s="199" t="s">
        <v>3625</v>
      </c>
      <c r="C80" s="16" t="s">
        <v>3626</v>
      </c>
      <c r="D80" s="4" t="s">
        <v>13</v>
      </c>
      <c r="E80" s="11">
        <v>800</v>
      </c>
      <c r="F80" s="3"/>
      <c r="G80" s="3"/>
      <c r="H80" s="3"/>
    </row>
    <row r="81" spans="1:8">
      <c r="A81" s="187" t="s">
        <v>3141</v>
      </c>
      <c r="B81" s="199" t="s">
        <v>1516</v>
      </c>
      <c r="C81" s="16" t="s">
        <v>3627</v>
      </c>
      <c r="D81" s="4" t="s">
        <v>13</v>
      </c>
      <c r="E81" s="11">
        <v>700</v>
      </c>
      <c r="F81" s="3"/>
      <c r="G81" s="3"/>
      <c r="H81" s="3"/>
    </row>
    <row r="82" spans="1:8">
      <c r="A82" s="187" t="s">
        <v>3142</v>
      </c>
      <c r="B82" s="199" t="s">
        <v>1622</v>
      </c>
      <c r="C82" s="16" t="s">
        <v>652</v>
      </c>
      <c r="D82" s="4" t="s">
        <v>13</v>
      </c>
      <c r="E82" s="11">
        <v>1000</v>
      </c>
      <c r="F82" s="3"/>
      <c r="G82" s="3"/>
      <c r="H82" s="3"/>
    </row>
    <row r="83" spans="1:8">
      <c r="A83" s="187" t="s">
        <v>3143</v>
      </c>
      <c r="B83" s="199" t="s">
        <v>1623</v>
      </c>
      <c r="C83" s="27" t="s">
        <v>654</v>
      </c>
      <c r="D83" s="4" t="s">
        <v>13</v>
      </c>
      <c r="E83" s="11">
        <v>900</v>
      </c>
      <c r="F83" s="3"/>
      <c r="G83" s="3"/>
      <c r="H83" s="3"/>
    </row>
    <row r="84" spans="1:8">
      <c r="A84" s="187" t="s">
        <v>3144</v>
      </c>
      <c r="B84" s="199" t="s">
        <v>1493</v>
      </c>
      <c r="C84" s="27" t="s">
        <v>143</v>
      </c>
      <c r="D84" s="4" t="s">
        <v>144</v>
      </c>
      <c r="E84" s="11">
        <f>100</f>
        <v>100</v>
      </c>
      <c r="F84" s="3"/>
      <c r="G84" s="3"/>
      <c r="H84" s="3"/>
    </row>
    <row r="85" spans="1:8">
      <c r="A85" s="187" t="s">
        <v>3145</v>
      </c>
      <c r="B85" s="199" t="s">
        <v>1492</v>
      </c>
      <c r="C85" s="27" t="s">
        <v>145</v>
      </c>
      <c r="D85" s="4" t="s">
        <v>144</v>
      </c>
      <c r="E85" s="11">
        <f>100</f>
        <v>100</v>
      </c>
      <c r="F85" s="3"/>
      <c r="G85" s="3"/>
      <c r="H85" s="3"/>
    </row>
    <row r="86" spans="1:8">
      <c r="A86" s="187" t="s">
        <v>3146</v>
      </c>
      <c r="B86" s="96" t="s">
        <v>1494</v>
      </c>
      <c r="C86" s="27" t="s">
        <v>146</v>
      </c>
      <c r="D86" s="4" t="s">
        <v>144</v>
      </c>
      <c r="E86" s="11">
        <f>100</f>
        <v>100</v>
      </c>
      <c r="F86" s="3"/>
      <c r="G86" s="3"/>
      <c r="H86" s="3"/>
    </row>
    <row r="87" spans="1:8" ht="31.2">
      <c r="A87" s="188" t="s">
        <v>3147</v>
      </c>
      <c r="B87" s="163" t="s">
        <v>3173</v>
      </c>
      <c r="C87" s="162" t="s">
        <v>147</v>
      </c>
      <c r="D87" s="4" t="s">
        <v>148</v>
      </c>
      <c r="E87" s="11">
        <f>170</f>
        <v>170</v>
      </c>
      <c r="F87" s="3"/>
      <c r="G87" s="3"/>
      <c r="H87" s="3"/>
    </row>
    <row r="88" spans="1:8">
      <c r="A88" s="187" t="s">
        <v>3480</v>
      </c>
      <c r="B88" s="97" t="s">
        <v>1531</v>
      </c>
      <c r="C88" s="16" t="s">
        <v>149</v>
      </c>
      <c r="D88" s="4"/>
      <c r="E88" s="11">
        <f>100</f>
        <v>100</v>
      </c>
      <c r="F88" s="3"/>
      <c r="G88" s="3"/>
      <c r="H88" s="3"/>
    </row>
    <row r="89" spans="1:8">
      <c r="A89" s="187" t="s">
        <v>3483</v>
      </c>
      <c r="B89" s="199" t="s">
        <v>1531</v>
      </c>
      <c r="C89" s="16" t="s">
        <v>150</v>
      </c>
      <c r="D89" s="4"/>
      <c r="E89" s="11">
        <f>200</f>
        <v>200</v>
      </c>
      <c r="F89" s="3"/>
      <c r="G89" s="3"/>
      <c r="H89" s="3"/>
    </row>
    <row r="90" spans="1:8">
      <c r="A90" s="187" t="s">
        <v>3628</v>
      </c>
      <c r="B90" s="199"/>
      <c r="C90" s="16" t="s">
        <v>151</v>
      </c>
      <c r="D90" s="4" t="s">
        <v>13</v>
      </c>
      <c r="E90" s="11">
        <f>190+10</f>
        <v>200</v>
      </c>
      <c r="F90" s="3"/>
      <c r="G90" s="3"/>
      <c r="H90" s="3"/>
    </row>
    <row r="91" spans="1:8">
      <c r="A91" s="187" t="s">
        <v>3629</v>
      </c>
      <c r="B91" s="199" t="s">
        <v>3174</v>
      </c>
      <c r="C91" s="16" t="s">
        <v>153</v>
      </c>
      <c r="D91" s="4"/>
      <c r="E91" s="11">
        <f>150+50</f>
        <v>200</v>
      </c>
      <c r="F91" s="3"/>
      <c r="G91" s="3"/>
      <c r="H91" s="3"/>
    </row>
    <row r="92" spans="1:8" s="10" customFormat="1">
      <c r="A92" s="186">
        <v>2</v>
      </c>
      <c r="B92" s="59"/>
      <c r="C92" s="62" t="s">
        <v>47</v>
      </c>
      <c r="D92" s="66"/>
      <c r="E92" s="23"/>
      <c r="F92" s="14"/>
      <c r="G92" s="15"/>
      <c r="H92" s="9"/>
    </row>
    <row r="93" spans="1:8" ht="31.2">
      <c r="A93" s="187" t="s">
        <v>48</v>
      </c>
      <c r="B93" s="96" t="s">
        <v>1472</v>
      </c>
      <c r="C93" s="16" t="s">
        <v>49</v>
      </c>
      <c r="D93" s="4"/>
      <c r="E93" s="11">
        <v>50</v>
      </c>
      <c r="F93" s="3"/>
      <c r="G93" s="3"/>
      <c r="H93" s="3"/>
    </row>
    <row r="94" spans="1:8">
      <c r="A94" s="187" t="s">
        <v>50</v>
      </c>
      <c r="B94" s="110" t="s">
        <v>3159</v>
      </c>
      <c r="C94" s="16" t="s">
        <v>51</v>
      </c>
      <c r="D94" s="4"/>
      <c r="E94" s="11"/>
      <c r="F94" s="3"/>
      <c r="G94" s="3"/>
      <c r="H94" s="3"/>
    </row>
    <row r="95" spans="1:8">
      <c r="A95" s="187" t="s">
        <v>2482</v>
      </c>
      <c r="B95" s="110" t="s">
        <v>3159</v>
      </c>
      <c r="C95" s="16" t="s">
        <v>52</v>
      </c>
      <c r="D95" s="4"/>
      <c r="E95" s="11">
        <f>1850*1.1+15</f>
        <v>2050</v>
      </c>
      <c r="F95" s="3"/>
      <c r="G95" s="3"/>
      <c r="H95" s="3"/>
    </row>
    <row r="96" spans="1:8">
      <c r="A96" s="187" t="s">
        <v>2483</v>
      </c>
      <c r="B96" s="110" t="s">
        <v>3159</v>
      </c>
      <c r="C96" s="16" t="s">
        <v>53</v>
      </c>
      <c r="D96" s="4"/>
      <c r="E96" s="11">
        <f>2250*1.1-25</f>
        <v>2450</v>
      </c>
      <c r="F96" s="3"/>
      <c r="G96" s="3"/>
      <c r="H96" s="3"/>
    </row>
    <row r="97" spans="1:8" ht="62.4">
      <c r="A97" s="187" t="s">
        <v>2484</v>
      </c>
      <c r="B97" s="110" t="s">
        <v>3159</v>
      </c>
      <c r="C97" s="67" t="s">
        <v>54</v>
      </c>
      <c r="D97" s="4"/>
      <c r="E97" s="11">
        <f>2950*1.1+5</f>
        <v>3250.0000000000005</v>
      </c>
      <c r="F97" s="3"/>
      <c r="G97" s="3"/>
      <c r="H97" s="3"/>
    </row>
    <row r="98" spans="1:8" ht="48" customHeight="1">
      <c r="A98" s="187" t="s">
        <v>55</v>
      </c>
      <c r="B98" s="110" t="s">
        <v>3159</v>
      </c>
      <c r="C98" s="16" t="s">
        <v>3505</v>
      </c>
      <c r="D98" s="4"/>
      <c r="E98" s="11"/>
      <c r="F98" s="3"/>
      <c r="G98" s="3"/>
      <c r="H98" s="3"/>
    </row>
    <row r="99" spans="1:8">
      <c r="A99" s="187" t="s">
        <v>3507</v>
      </c>
      <c r="B99" s="110" t="s">
        <v>3159</v>
      </c>
      <c r="C99" s="16" t="s">
        <v>3506</v>
      </c>
      <c r="D99" s="4"/>
      <c r="E99" s="11">
        <v>1450</v>
      </c>
      <c r="F99" s="3"/>
      <c r="G99" s="3"/>
      <c r="H99" s="3"/>
    </row>
    <row r="100" spans="1:8">
      <c r="A100" s="187" t="s">
        <v>3508</v>
      </c>
      <c r="B100" s="110" t="s">
        <v>3159</v>
      </c>
      <c r="C100" s="16" t="s">
        <v>53</v>
      </c>
      <c r="D100" s="4"/>
      <c r="E100" s="11">
        <v>1850</v>
      </c>
      <c r="F100" s="3"/>
      <c r="G100" s="3"/>
      <c r="H100" s="3"/>
    </row>
    <row r="101" spans="1:8" ht="31.2">
      <c r="A101" s="187" t="s">
        <v>57</v>
      </c>
      <c r="B101" s="110" t="s">
        <v>3159</v>
      </c>
      <c r="C101" s="16" t="s">
        <v>3509</v>
      </c>
      <c r="D101" s="4"/>
      <c r="E101" s="11"/>
      <c r="F101" s="3"/>
      <c r="G101" s="3"/>
      <c r="H101" s="3"/>
    </row>
    <row r="102" spans="1:8">
      <c r="A102" s="187" t="s">
        <v>2485</v>
      </c>
      <c r="B102" s="110" t="s">
        <v>3159</v>
      </c>
      <c r="C102" s="16" t="s">
        <v>3506</v>
      </c>
      <c r="D102" s="4"/>
      <c r="E102" s="11">
        <f>1850*1.1+15</f>
        <v>2050</v>
      </c>
      <c r="F102" s="3"/>
      <c r="G102" s="3"/>
      <c r="H102" s="3"/>
    </row>
    <row r="103" spans="1:8">
      <c r="A103" s="187" t="s">
        <v>2486</v>
      </c>
      <c r="B103" s="110" t="s">
        <v>3159</v>
      </c>
      <c r="C103" s="16" t="s">
        <v>53</v>
      </c>
      <c r="D103" s="4"/>
      <c r="E103" s="11">
        <f>2250*1.1-25</f>
        <v>2450</v>
      </c>
      <c r="F103" s="3"/>
      <c r="G103" s="3"/>
      <c r="H103" s="3"/>
    </row>
    <row r="104" spans="1:8" ht="31.2">
      <c r="A104" s="187" t="s">
        <v>61</v>
      </c>
      <c r="B104" s="110" t="s">
        <v>3159</v>
      </c>
      <c r="C104" s="16" t="s">
        <v>3510</v>
      </c>
      <c r="D104" s="4"/>
      <c r="E104" s="11">
        <v>600</v>
      </c>
      <c r="F104" s="3"/>
      <c r="G104" s="3"/>
      <c r="H104" s="3"/>
    </row>
    <row r="105" spans="1:8" ht="31.2">
      <c r="A105" s="187" t="s">
        <v>63</v>
      </c>
      <c r="B105" s="110" t="s">
        <v>3159</v>
      </c>
      <c r="C105" s="17" t="s">
        <v>3478</v>
      </c>
      <c r="D105" s="4"/>
      <c r="E105" s="11"/>
      <c r="F105" s="3"/>
      <c r="G105" s="3"/>
      <c r="H105" s="3"/>
    </row>
    <row r="106" spans="1:8" ht="46.8">
      <c r="A106" s="187" t="s">
        <v>3516</v>
      </c>
      <c r="B106" s="110" t="s">
        <v>3159</v>
      </c>
      <c r="C106" s="16" t="s">
        <v>58</v>
      </c>
      <c r="D106" s="4"/>
      <c r="E106" s="11">
        <f>2500*1.1</f>
        <v>2750</v>
      </c>
      <c r="F106" s="3"/>
      <c r="G106" s="3"/>
      <c r="H106" s="3"/>
    </row>
    <row r="107" spans="1:8" ht="31.2">
      <c r="A107" s="187" t="s">
        <v>3517</v>
      </c>
      <c r="B107" s="110" t="s">
        <v>3159</v>
      </c>
      <c r="C107" s="16" t="s">
        <v>59</v>
      </c>
      <c r="D107" s="4"/>
      <c r="E107" s="11">
        <f>1250*1.1-25</f>
        <v>1350</v>
      </c>
      <c r="F107" s="3"/>
      <c r="G107" s="3"/>
      <c r="H107" s="3"/>
    </row>
    <row r="108" spans="1:8" ht="31.5" customHeight="1">
      <c r="A108" s="187" t="s">
        <v>3518</v>
      </c>
      <c r="B108" s="110" t="s">
        <v>3159</v>
      </c>
      <c r="C108" s="16" t="s">
        <v>60</v>
      </c>
      <c r="D108" s="4"/>
      <c r="E108" s="11">
        <f>1250*1.1-25</f>
        <v>1350</v>
      </c>
      <c r="F108" s="3"/>
      <c r="G108" s="3"/>
      <c r="H108" s="3"/>
    </row>
    <row r="109" spans="1:8">
      <c r="A109" s="187" t="s">
        <v>65</v>
      </c>
      <c r="B109" s="110" t="s">
        <v>3172</v>
      </c>
      <c r="C109" s="16" t="s">
        <v>62</v>
      </c>
      <c r="D109" s="18"/>
      <c r="E109" s="11">
        <f>700*1.1-20</f>
        <v>750.00000000000011</v>
      </c>
      <c r="F109" s="3"/>
      <c r="G109" s="3"/>
      <c r="H109" s="3"/>
    </row>
    <row r="110" spans="1:8" ht="78">
      <c r="A110" s="187" t="s">
        <v>66</v>
      </c>
      <c r="B110" s="110" t="s">
        <v>3159</v>
      </c>
      <c r="C110" s="68" t="s">
        <v>64</v>
      </c>
      <c r="D110" s="18"/>
      <c r="E110" s="11">
        <f>1900*1.1+10</f>
        <v>2100</v>
      </c>
      <c r="F110" s="3"/>
      <c r="G110" s="3"/>
      <c r="H110" s="3"/>
    </row>
    <row r="111" spans="1:8" ht="31.2">
      <c r="A111" s="187" t="s">
        <v>67</v>
      </c>
      <c r="B111" s="110" t="s">
        <v>3159</v>
      </c>
      <c r="C111" s="16" t="s">
        <v>3152</v>
      </c>
      <c r="D111" s="4"/>
      <c r="E111" s="11"/>
      <c r="F111" s="3"/>
      <c r="G111" s="3"/>
      <c r="H111" s="3"/>
    </row>
    <row r="112" spans="1:8">
      <c r="A112" s="187" t="s">
        <v>3154</v>
      </c>
      <c r="B112" s="110" t="s">
        <v>3159</v>
      </c>
      <c r="C112" s="106" t="s">
        <v>3148</v>
      </c>
      <c r="D112" s="4"/>
      <c r="E112" s="11">
        <v>2450</v>
      </c>
      <c r="F112" s="3"/>
      <c r="G112" s="3"/>
      <c r="H112" s="3"/>
    </row>
    <row r="113" spans="1:8">
      <c r="A113" s="187" t="s">
        <v>3155</v>
      </c>
      <c r="B113" s="110" t="s">
        <v>3159</v>
      </c>
      <c r="C113" s="106" t="s">
        <v>3149</v>
      </c>
      <c r="D113" s="4"/>
      <c r="E113" s="11">
        <v>2550</v>
      </c>
      <c r="F113" s="3"/>
      <c r="G113" s="3"/>
      <c r="H113" s="3"/>
    </row>
    <row r="114" spans="1:8" ht="15.75" customHeight="1">
      <c r="A114" s="187" t="s">
        <v>3156</v>
      </c>
      <c r="B114" s="110" t="s">
        <v>3159</v>
      </c>
      <c r="C114" s="106" t="s">
        <v>3662</v>
      </c>
      <c r="D114" s="4"/>
      <c r="E114" s="203">
        <v>3250</v>
      </c>
      <c r="F114" s="3"/>
      <c r="G114" s="3"/>
      <c r="H114" s="3"/>
    </row>
    <row r="115" spans="1:8" ht="31.2">
      <c r="A115" s="187" t="s">
        <v>68</v>
      </c>
      <c r="B115" s="110" t="s">
        <v>3159</v>
      </c>
      <c r="C115" s="16" t="s">
        <v>3150</v>
      </c>
      <c r="D115" s="4"/>
      <c r="E115" s="11"/>
      <c r="F115" s="3"/>
      <c r="G115" s="3"/>
      <c r="H115" s="3"/>
    </row>
    <row r="116" spans="1:8">
      <c r="A116" s="187" t="s">
        <v>3519</v>
      </c>
      <c r="B116" s="110" t="s">
        <v>3159</v>
      </c>
      <c r="C116" s="106" t="s">
        <v>3148</v>
      </c>
      <c r="D116" s="4"/>
      <c r="E116" s="11">
        <v>1850</v>
      </c>
      <c r="F116" s="3"/>
      <c r="G116" s="3"/>
      <c r="H116" s="3"/>
    </row>
    <row r="117" spans="1:8">
      <c r="A117" s="187" t="s">
        <v>3520</v>
      </c>
      <c r="B117" s="110" t="s">
        <v>3159</v>
      </c>
      <c r="C117" s="106" t="s">
        <v>3149</v>
      </c>
      <c r="D117" s="4"/>
      <c r="E117" s="11">
        <v>1950</v>
      </c>
      <c r="F117" s="3"/>
      <c r="G117" s="3"/>
      <c r="H117" s="3"/>
    </row>
    <row r="118" spans="1:8" ht="15.75" customHeight="1">
      <c r="A118" s="187" t="s">
        <v>3521</v>
      </c>
      <c r="B118" s="110" t="s">
        <v>3159</v>
      </c>
      <c r="C118" s="106" t="s">
        <v>3662</v>
      </c>
      <c r="D118" s="4"/>
      <c r="E118" s="203">
        <v>2650</v>
      </c>
      <c r="F118" s="3"/>
      <c r="G118" s="3"/>
      <c r="H118" s="3"/>
    </row>
    <row r="119" spans="1:8" ht="31.2">
      <c r="A119" s="187" t="s">
        <v>69</v>
      </c>
      <c r="B119" s="110" t="s">
        <v>3159</v>
      </c>
      <c r="C119" s="16" t="s">
        <v>3151</v>
      </c>
      <c r="D119" s="4"/>
      <c r="E119" s="11"/>
      <c r="F119" s="3"/>
      <c r="G119" s="3"/>
      <c r="H119" s="3"/>
    </row>
    <row r="120" spans="1:8">
      <c r="A120" s="187" t="s">
        <v>3522</v>
      </c>
      <c r="B120" s="110" t="s">
        <v>3159</v>
      </c>
      <c r="C120" s="106" t="s">
        <v>3148</v>
      </c>
      <c r="D120" s="4"/>
      <c r="E120" s="11">
        <v>1200</v>
      </c>
      <c r="F120" s="3"/>
      <c r="G120" s="3"/>
      <c r="H120" s="3"/>
    </row>
    <row r="121" spans="1:8">
      <c r="A121" s="187" t="s">
        <v>3523</v>
      </c>
      <c r="B121" s="110" t="s">
        <v>3159</v>
      </c>
      <c r="C121" s="106" t="s">
        <v>3149</v>
      </c>
      <c r="D121" s="4"/>
      <c r="E121" s="11">
        <v>1300</v>
      </c>
      <c r="F121" s="3"/>
      <c r="G121" s="3"/>
      <c r="H121" s="3"/>
    </row>
    <row r="122" spans="1:8" ht="15.75" customHeight="1">
      <c r="A122" s="187" t="s">
        <v>3524</v>
      </c>
      <c r="B122" s="110" t="s">
        <v>3159</v>
      </c>
      <c r="C122" s="106" t="s">
        <v>3662</v>
      </c>
      <c r="D122" s="4"/>
      <c r="E122" s="203">
        <v>2000</v>
      </c>
      <c r="F122" s="3"/>
      <c r="G122" s="3"/>
      <c r="H122" s="3"/>
    </row>
    <row r="123" spans="1:8" ht="31.2">
      <c r="A123" s="187" t="s">
        <v>70</v>
      </c>
      <c r="B123" s="110" t="s">
        <v>3159</v>
      </c>
      <c r="C123" s="16" t="s">
        <v>71</v>
      </c>
      <c r="D123" s="4"/>
      <c r="E123" s="11">
        <v>2000</v>
      </c>
      <c r="F123" s="3"/>
      <c r="G123" s="3"/>
      <c r="H123" s="3"/>
    </row>
    <row r="124" spans="1:8" ht="46.8">
      <c r="A124" s="187" t="s">
        <v>72</v>
      </c>
      <c r="B124" s="110" t="s">
        <v>3159</v>
      </c>
      <c r="C124" s="19" t="s">
        <v>73</v>
      </c>
      <c r="D124" s="4"/>
      <c r="E124" s="11">
        <f>900*1.1+10</f>
        <v>1000.0000000000001</v>
      </c>
      <c r="F124" s="3"/>
      <c r="G124" s="3"/>
      <c r="H124" s="3"/>
    </row>
    <row r="125" spans="1:8" ht="46.8">
      <c r="A125" s="187" t="s">
        <v>74</v>
      </c>
      <c r="B125" s="110" t="s">
        <v>3159</v>
      </c>
      <c r="C125" s="16" t="s">
        <v>75</v>
      </c>
      <c r="D125" s="4"/>
      <c r="E125" s="11">
        <f>2000*1.1</f>
        <v>2200</v>
      </c>
      <c r="F125" s="3"/>
      <c r="G125" s="3"/>
      <c r="H125" s="3"/>
    </row>
    <row r="126" spans="1:8" ht="49.5" customHeight="1">
      <c r="A126" s="187" t="s">
        <v>76</v>
      </c>
      <c r="B126" s="110" t="s">
        <v>3159</v>
      </c>
      <c r="C126" s="16" t="s">
        <v>77</v>
      </c>
      <c r="D126" s="4"/>
      <c r="E126" s="11">
        <v>3350</v>
      </c>
      <c r="F126" s="3"/>
      <c r="G126" s="3"/>
      <c r="H126" s="3"/>
    </row>
    <row r="127" spans="1:8" ht="31.2">
      <c r="A127" s="187" t="s">
        <v>78</v>
      </c>
      <c r="B127" s="199"/>
      <c r="C127" s="20" t="s">
        <v>2334</v>
      </c>
      <c r="D127" s="4"/>
      <c r="E127" s="11"/>
      <c r="F127" s="3"/>
      <c r="G127" s="3"/>
      <c r="H127" s="3"/>
    </row>
    <row r="128" spans="1:8" ht="31.2">
      <c r="A128" s="187" t="s">
        <v>3525</v>
      </c>
      <c r="B128" s="110" t="s">
        <v>3159</v>
      </c>
      <c r="C128" s="16" t="s">
        <v>2335</v>
      </c>
      <c r="D128" s="105"/>
      <c r="E128" s="11">
        <f>1300*1.1+20</f>
        <v>1450.0000000000002</v>
      </c>
      <c r="F128" s="3"/>
      <c r="G128" s="3"/>
      <c r="H128" s="3"/>
    </row>
    <row r="129" spans="1:8" ht="47.4">
      <c r="A129" s="187" t="s">
        <v>3526</v>
      </c>
      <c r="B129" s="110" t="s">
        <v>3159</v>
      </c>
      <c r="C129" s="16" t="s">
        <v>2336</v>
      </c>
      <c r="D129" s="105"/>
      <c r="E129" s="11">
        <f>1500*1.1</f>
        <v>1650.0000000000002</v>
      </c>
      <c r="F129" s="3"/>
      <c r="G129" s="3"/>
      <c r="H129" s="3"/>
    </row>
    <row r="130" spans="1:8" ht="48">
      <c r="A130" s="187" t="s">
        <v>3527</v>
      </c>
      <c r="B130" s="110" t="s">
        <v>3159</v>
      </c>
      <c r="C130" s="16" t="s">
        <v>2337</v>
      </c>
      <c r="D130" s="105"/>
      <c r="E130" s="11">
        <f>1500*1.1</f>
        <v>1650.0000000000002</v>
      </c>
      <c r="F130" s="3"/>
      <c r="G130" s="3"/>
      <c r="H130" s="3"/>
    </row>
    <row r="131" spans="1:8" ht="47.4">
      <c r="A131" s="187" t="s">
        <v>3528</v>
      </c>
      <c r="B131" s="110" t="s">
        <v>3159</v>
      </c>
      <c r="C131" s="16" t="s">
        <v>2338</v>
      </c>
      <c r="D131" s="105"/>
      <c r="E131" s="11">
        <f>1850*1.1+115</f>
        <v>2150</v>
      </c>
      <c r="F131" s="3"/>
      <c r="G131" s="3"/>
      <c r="H131" s="3"/>
    </row>
    <row r="132" spans="1:8" ht="48">
      <c r="A132" s="187" t="s">
        <v>3529</v>
      </c>
      <c r="B132" s="110" t="s">
        <v>3159</v>
      </c>
      <c r="C132" s="16" t="s">
        <v>2339</v>
      </c>
      <c r="D132" s="105"/>
      <c r="E132" s="11">
        <f>1850*1.1+115</f>
        <v>2150</v>
      </c>
      <c r="F132" s="3"/>
      <c r="G132" s="3"/>
      <c r="H132" s="3"/>
    </row>
    <row r="133" spans="1:8" ht="63.6">
      <c r="A133" s="187" t="s">
        <v>3530</v>
      </c>
      <c r="B133" s="110" t="s">
        <v>3159</v>
      </c>
      <c r="C133" s="16" t="s">
        <v>2340</v>
      </c>
      <c r="D133" s="105"/>
      <c r="E133" s="11">
        <f>1100*1.1-10</f>
        <v>1200</v>
      </c>
      <c r="F133" s="3"/>
      <c r="G133" s="3"/>
      <c r="H133" s="3"/>
    </row>
    <row r="134" spans="1:8" ht="31.2">
      <c r="A134" s="187" t="s">
        <v>3648</v>
      </c>
      <c r="B134" s="110" t="s">
        <v>3159</v>
      </c>
      <c r="C134" s="16" t="s">
        <v>3649</v>
      </c>
      <c r="D134" s="105"/>
      <c r="E134" s="11">
        <v>1700</v>
      </c>
      <c r="F134" s="3"/>
      <c r="G134" s="3"/>
      <c r="H134" s="3"/>
    </row>
    <row r="135" spans="1:8" ht="62.4">
      <c r="A135" s="187" t="s">
        <v>79</v>
      </c>
      <c r="B135" s="110" t="s">
        <v>3159</v>
      </c>
      <c r="C135" s="19" t="s">
        <v>80</v>
      </c>
      <c r="D135" s="4"/>
      <c r="E135" s="11">
        <f>200+100</f>
        <v>300</v>
      </c>
      <c r="F135" s="3"/>
      <c r="G135" s="3"/>
      <c r="H135" s="3"/>
    </row>
    <row r="136" spans="1:8" ht="31.2">
      <c r="A136" s="187" t="s">
        <v>81</v>
      </c>
      <c r="B136" s="110" t="s">
        <v>3159</v>
      </c>
      <c r="C136" s="16" t="s">
        <v>2341</v>
      </c>
      <c r="D136" s="4"/>
      <c r="E136" s="11">
        <f>2350*1.1-35</f>
        <v>2550</v>
      </c>
      <c r="F136" s="3"/>
      <c r="G136" s="3"/>
      <c r="H136" s="3"/>
    </row>
    <row r="137" spans="1:8" ht="62.4">
      <c r="A137" s="187" t="s">
        <v>82</v>
      </c>
      <c r="B137" s="110" t="s">
        <v>3162</v>
      </c>
      <c r="C137" s="19" t="s">
        <v>83</v>
      </c>
      <c r="D137" s="4"/>
      <c r="E137" s="11">
        <f>1650*1.1-15</f>
        <v>1800.0000000000002</v>
      </c>
      <c r="F137" s="3"/>
      <c r="G137" s="3"/>
      <c r="H137" s="3"/>
    </row>
    <row r="138" spans="1:8" ht="62.4">
      <c r="A138" s="187" t="s">
        <v>84</v>
      </c>
      <c r="B138" s="110" t="s">
        <v>3159</v>
      </c>
      <c r="C138" s="16" t="s">
        <v>85</v>
      </c>
      <c r="D138" s="4"/>
      <c r="E138" s="11">
        <f>850*1.1+15</f>
        <v>950.00000000000011</v>
      </c>
      <c r="F138" s="3"/>
      <c r="G138" s="3"/>
      <c r="H138" s="3"/>
    </row>
    <row r="139" spans="1:8" ht="31.2">
      <c r="A139" s="187" t="s">
        <v>86</v>
      </c>
      <c r="B139" s="110" t="s">
        <v>3159</v>
      </c>
      <c r="C139" s="16" t="s">
        <v>1721</v>
      </c>
      <c r="D139" s="4"/>
      <c r="E139" s="11">
        <v>60</v>
      </c>
      <c r="F139" s="3"/>
      <c r="G139" s="3"/>
      <c r="H139" s="3"/>
    </row>
    <row r="140" spans="1:8" ht="31.2">
      <c r="A140" s="187" t="s">
        <v>87</v>
      </c>
      <c r="B140" s="110" t="s">
        <v>3159</v>
      </c>
      <c r="C140" s="16" t="s">
        <v>1722</v>
      </c>
      <c r="D140" s="4"/>
      <c r="E140" s="11">
        <v>55</v>
      </c>
      <c r="F140" s="3"/>
      <c r="G140" s="3"/>
      <c r="H140" s="3"/>
    </row>
    <row r="141" spans="1:8" ht="31.2">
      <c r="A141" s="187" t="s">
        <v>88</v>
      </c>
      <c r="B141" s="110" t="s">
        <v>3159</v>
      </c>
      <c r="C141" s="16" t="s">
        <v>1723</v>
      </c>
      <c r="D141" s="4"/>
      <c r="E141" s="11">
        <v>50</v>
      </c>
      <c r="F141" s="3"/>
      <c r="G141" s="3"/>
      <c r="H141" s="3"/>
    </row>
    <row r="142" spans="1:8">
      <c r="A142" s="187" t="s">
        <v>89</v>
      </c>
      <c r="B142" s="110" t="s">
        <v>3159</v>
      </c>
      <c r="C142" s="16" t="s">
        <v>90</v>
      </c>
      <c r="D142" s="4"/>
      <c r="E142" s="11">
        <v>60</v>
      </c>
      <c r="F142" s="3"/>
      <c r="G142" s="3"/>
      <c r="H142" s="3"/>
    </row>
    <row r="143" spans="1:8">
      <c r="A143" s="187" t="s">
        <v>91</v>
      </c>
      <c r="B143" s="110" t="s">
        <v>3159</v>
      </c>
      <c r="C143" s="16" t="s">
        <v>92</v>
      </c>
      <c r="D143" s="4"/>
      <c r="E143" s="11">
        <v>55</v>
      </c>
      <c r="F143" s="3"/>
      <c r="G143" s="3"/>
      <c r="H143" s="3"/>
    </row>
    <row r="144" spans="1:8">
      <c r="A144" s="187" t="s">
        <v>93</v>
      </c>
      <c r="B144" s="110" t="s">
        <v>3159</v>
      </c>
      <c r="C144" s="16" t="s">
        <v>94</v>
      </c>
      <c r="D144" s="4"/>
      <c r="E144" s="11">
        <v>50</v>
      </c>
      <c r="F144" s="3"/>
      <c r="G144" s="3"/>
      <c r="H144" s="3"/>
    </row>
    <row r="145" spans="1:8" ht="109.2">
      <c r="A145" s="187" t="s">
        <v>95</v>
      </c>
      <c r="B145" s="110" t="s">
        <v>3159</v>
      </c>
      <c r="C145" s="16" t="s">
        <v>3650</v>
      </c>
      <c r="D145" s="4"/>
      <c r="E145" s="11">
        <v>3100</v>
      </c>
      <c r="F145" s="3"/>
      <c r="G145" s="3"/>
      <c r="H145" s="3"/>
    </row>
    <row r="146" spans="1:8" ht="109.2">
      <c r="A146" s="187" t="s">
        <v>98</v>
      </c>
      <c r="B146" s="110" t="s">
        <v>3159</v>
      </c>
      <c r="C146" s="17" t="s">
        <v>3657</v>
      </c>
      <c r="D146" s="4"/>
      <c r="E146" s="11">
        <v>3500</v>
      </c>
      <c r="F146" s="3"/>
      <c r="G146" s="3"/>
      <c r="H146" s="3"/>
    </row>
    <row r="147" spans="1:8" ht="124.8">
      <c r="A147" s="187" t="s">
        <v>100</v>
      </c>
      <c r="B147" s="110" t="s">
        <v>3159</v>
      </c>
      <c r="C147" s="16" t="s">
        <v>3656</v>
      </c>
      <c r="D147" s="4"/>
      <c r="E147" s="11">
        <v>650</v>
      </c>
      <c r="F147" s="3"/>
      <c r="G147" s="3"/>
      <c r="H147" s="3"/>
    </row>
    <row r="148" spans="1:8" ht="124.8">
      <c r="A148" s="187" t="s">
        <v>102</v>
      </c>
      <c r="B148" s="110" t="s">
        <v>3159</v>
      </c>
      <c r="C148" s="17" t="s">
        <v>3658</v>
      </c>
      <c r="D148" s="4"/>
      <c r="E148" s="11">
        <v>1100</v>
      </c>
      <c r="F148" s="3"/>
      <c r="G148" s="3"/>
      <c r="H148" s="3"/>
    </row>
    <row r="149" spans="1:8" ht="31.2">
      <c r="A149" s="187" t="s">
        <v>2377</v>
      </c>
      <c r="B149" s="184" t="s">
        <v>3170</v>
      </c>
      <c r="C149" s="64" t="s">
        <v>3653</v>
      </c>
      <c r="D149" s="27"/>
      <c r="E149" s="11">
        <v>700</v>
      </c>
      <c r="F149" s="3"/>
      <c r="G149" s="3"/>
      <c r="H149" s="3"/>
    </row>
    <row r="150" spans="1:8">
      <c r="A150" s="187" t="s">
        <v>2378</v>
      </c>
      <c r="B150" s="110" t="s">
        <v>3159</v>
      </c>
      <c r="C150" s="16" t="s">
        <v>96</v>
      </c>
      <c r="D150" s="4" t="s">
        <v>97</v>
      </c>
      <c r="E150" s="11">
        <v>50</v>
      </c>
      <c r="F150" s="3"/>
      <c r="G150" s="3"/>
      <c r="H150" s="3"/>
    </row>
    <row r="151" spans="1:8">
      <c r="A151" s="187" t="s">
        <v>2379</v>
      </c>
      <c r="B151" s="110" t="s">
        <v>3159</v>
      </c>
      <c r="C151" s="16" t="s">
        <v>99</v>
      </c>
      <c r="D151" s="4"/>
      <c r="E151" s="11">
        <v>500</v>
      </c>
      <c r="F151" s="3"/>
      <c r="G151" s="3"/>
      <c r="H151" s="3"/>
    </row>
    <row r="152" spans="1:8">
      <c r="A152" s="187" t="s">
        <v>2380</v>
      </c>
      <c r="B152" s="199"/>
      <c r="C152" s="16" t="s">
        <v>101</v>
      </c>
      <c r="D152" s="4"/>
      <c r="E152" s="11">
        <f>200+50</f>
        <v>250</v>
      </c>
      <c r="F152" s="3"/>
      <c r="G152" s="3"/>
      <c r="H152" s="3"/>
    </row>
    <row r="153" spans="1:8">
      <c r="A153" s="187" t="s">
        <v>2416</v>
      </c>
      <c r="B153" s="110" t="s">
        <v>3159</v>
      </c>
      <c r="C153" s="16" t="s">
        <v>103</v>
      </c>
      <c r="D153" s="4"/>
      <c r="E153" s="11">
        <f>20+5</f>
        <v>25</v>
      </c>
      <c r="F153" s="3"/>
      <c r="G153" s="3"/>
      <c r="H153" s="3"/>
    </row>
    <row r="154" spans="1:8">
      <c r="A154" s="187" t="s">
        <v>2417</v>
      </c>
      <c r="B154" s="110" t="s">
        <v>3159</v>
      </c>
      <c r="C154" s="16" t="s">
        <v>104</v>
      </c>
      <c r="D154" s="4"/>
      <c r="E154" s="11">
        <f>60+5</f>
        <v>65</v>
      </c>
      <c r="F154" s="3"/>
      <c r="G154" s="3"/>
      <c r="H154" s="3"/>
    </row>
    <row r="155" spans="1:8" ht="31.2">
      <c r="A155" s="187" t="s">
        <v>2418</v>
      </c>
      <c r="B155" s="110" t="s">
        <v>3159</v>
      </c>
      <c r="C155" s="16" t="s">
        <v>105</v>
      </c>
      <c r="D155" s="4"/>
      <c r="E155" s="11">
        <f>100+50</f>
        <v>150</v>
      </c>
      <c r="F155" s="3"/>
      <c r="G155" s="3"/>
      <c r="H155" s="3"/>
    </row>
    <row r="156" spans="1:8">
      <c r="A156" s="187" t="s">
        <v>2419</v>
      </c>
      <c r="B156" s="199"/>
      <c r="C156" s="16" t="s">
        <v>106</v>
      </c>
      <c r="D156" s="4"/>
      <c r="E156" s="11">
        <f>100+50</f>
        <v>150</v>
      </c>
      <c r="F156" s="3"/>
      <c r="G156" s="3"/>
      <c r="H156" s="3"/>
    </row>
    <row r="157" spans="1:8" ht="31.2">
      <c r="A157" s="187"/>
      <c r="B157" s="96"/>
      <c r="C157" s="21" t="s">
        <v>107</v>
      </c>
      <c r="D157" s="4"/>
      <c r="E157" s="22"/>
      <c r="F157" s="11"/>
      <c r="G157" s="12"/>
      <c r="H157" s="13"/>
    </row>
    <row r="158" spans="1:8">
      <c r="A158" s="187" t="s">
        <v>2420</v>
      </c>
      <c r="B158" s="110" t="s">
        <v>3162</v>
      </c>
      <c r="C158" s="19" t="s">
        <v>108</v>
      </c>
      <c r="D158" s="4"/>
      <c r="E158" s="11">
        <f>300+300</f>
        <v>600</v>
      </c>
      <c r="F158" s="3"/>
      <c r="G158" s="3"/>
      <c r="H158" s="3"/>
    </row>
    <row r="159" spans="1:8">
      <c r="A159" s="187" t="s">
        <v>2421</v>
      </c>
      <c r="B159" s="110" t="s">
        <v>3162</v>
      </c>
      <c r="C159" s="19" t="s">
        <v>109</v>
      </c>
      <c r="D159" s="4"/>
      <c r="E159" s="11">
        <v>500</v>
      </c>
      <c r="F159" s="3"/>
      <c r="G159" s="3"/>
      <c r="H159" s="3"/>
    </row>
    <row r="160" spans="1:8" ht="31.2">
      <c r="A160" s="187" t="s">
        <v>2422</v>
      </c>
      <c r="B160" s="110" t="s">
        <v>3162</v>
      </c>
      <c r="C160" s="19" t="s">
        <v>110</v>
      </c>
      <c r="D160" s="4"/>
      <c r="E160" s="11">
        <v>500</v>
      </c>
      <c r="F160" s="3"/>
      <c r="G160" s="3"/>
      <c r="H160" s="3"/>
    </row>
    <row r="161" spans="1:8" ht="46.8">
      <c r="A161" s="187" t="s">
        <v>2423</v>
      </c>
      <c r="B161" s="110" t="s">
        <v>3162</v>
      </c>
      <c r="C161" s="19" t="s">
        <v>111</v>
      </c>
      <c r="D161" s="4"/>
      <c r="E161" s="11">
        <v>800</v>
      </c>
      <c r="F161" s="3"/>
      <c r="G161" s="3"/>
      <c r="H161" s="3"/>
    </row>
    <row r="162" spans="1:8" ht="46.8">
      <c r="A162" s="187" t="s">
        <v>2424</v>
      </c>
      <c r="B162" s="110" t="s">
        <v>3162</v>
      </c>
      <c r="C162" s="19" t="s">
        <v>112</v>
      </c>
      <c r="D162" s="4"/>
      <c r="E162" s="11">
        <v>1500</v>
      </c>
      <c r="F162" s="3"/>
      <c r="G162" s="3"/>
      <c r="H162" s="3"/>
    </row>
    <row r="163" spans="1:8" ht="92.25" customHeight="1">
      <c r="A163" s="187" t="s">
        <v>2425</v>
      </c>
      <c r="B163" s="110" t="s">
        <v>3159</v>
      </c>
      <c r="C163" s="19" t="s">
        <v>113</v>
      </c>
      <c r="D163" s="4"/>
      <c r="E163" s="11">
        <f>400+100</f>
        <v>500</v>
      </c>
      <c r="F163" s="3"/>
      <c r="G163" s="3"/>
      <c r="H163" s="3"/>
    </row>
    <row r="164" spans="1:8" ht="95.25" customHeight="1">
      <c r="A164" s="187" t="s">
        <v>2426</v>
      </c>
      <c r="B164" s="110" t="s">
        <v>3159</v>
      </c>
      <c r="C164" s="19" t="s">
        <v>1724</v>
      </c>
      <c r="D164" s="4"/>
      <c r="E164" s="11">
        <f>600+100</f>
        <v>700</v>
      </c>
      <c r="F164" s="3"/>
      <c r="G164" s="3"/>
      <c r="H164" s="3"/>
    </row>
    <row r="165" spans="1:8" ht="31.2">
      <c r="A165" s="187" t="s">
        <v>2427</v>
      </c>
      <c r="B165" s="110" t="s">
        <v>1436</v>
      </c>
      <c r="C165" s="19" t="s">
        <v>3157</v>
      </c>
      <c r="D165" s="4"/>
      <c r="E165" s="11">
        <v>1500</v>
      </c>
      <c r="F165" s="3"/>
      <c r="G165" s="3"/>
      <c r="H165" s="3"/>
    </row>
    <row r="166" spans="1:8" ht="36" customHeight="1">
      <c r="A166" s="187" t="s">
        <v>2428</v>
      </c>
      <c r="B166" s="110" t="s">
        <v>3162</v>
      </c>
      <c r="C166" s="19" t="s">
        <v>114</v>
      </c>
      <c r="D166" s="4"/>
      <c r="E166" s="11">
        <v>1700</v>
      </c>
      <c r="F166" s="3"/>
      <c r="G166" s="3"/>
      <c r="H166" s="3"/>
    </row>
    <row r="167" spans="1:8" ht="93.6">
      <c r="A167" s="187" t="s">
        <v>3531</v>
      </c>
      <c r="B167" s="199" t="s">
        <v>1435</v>
      </c>
      <c r="C167" s="19" t="s">
        <v>1725</v>
      </c>
      <c r="D167" s="4"/>
      <c r="E167" s="11">
        <f>1100+100</f>
        <v>1200</v>
      </c>
      <c r="F167" s="3"/>
      <c r="G167" s="3"/>
      <c r="H167" s="3"/>
    </row>
    <row r="168" spans="1:8" ht="31.2">
      <c r="A168" s="187" t="s">
        <v>3532</v>
      </c>
      <c r="B168" s="199" t="s">
        <v>1435</v>
      </c>
      <c r="C168" s="19" t="s">
        <v>115</v>
      </c>
      <c r="D168" s="4"/>
      <c r="E168" s="11">
        <f>650+100</f>
        <v>750</v>
      </c>
      <c r="F168" s="3"/>
      <c r="G168" s="3"/>
      <c r="H168" s="3"/>
    </row>
    <row r="169" spans="1:8" ht="78">
      <c r="A169" s="187" t="s">
        <v>3651</v>
      </c>
      <c r="B169" s="110" t="s">
        <v>3159</v>
      </c>
      <c r="C169" s="19" t="s">
        <v>116</v>
      </c>
      <c r="D169" s="4"/>
      <c r="E169" s="11">
        <f>1150+100</f>
        <v>1250</v>
      </c>
      <c r="F169" s="3"/>
      <c r="G169" s="3"/>
      <c r="H169" s="3"/>
    </row>
    <row r="170" spans="1:8" ht="46.8">
      <c r="A170" s="187" t="s">
        <v>3652</v>
      </c>
      <c r="B170" s="199" t="s">
        <v>1435</v>
      </c>
      <c r="C170" s="19" t="s">
        <v>117</v>
      </c>
      <c r="D170" s="4"/>
      <c r="E170" s="11">
        <f>800+100</f>
        <v>900</v>
      </c>
      <c r="F170" s="3"/>
      <c r="G170" s="3"/>
      <c r="H170" s="3"/>
    </row>
    <row r="171" spans="1:8" ht="34.5" customHeight="1">
      <c r="A171" s="187" t="s">
        <v>3654</v>
      </c>
      <c r="B171" s="110" t="s">
        <v>3159</v>
      </c>
      <c r="C171" s="19" t="s">
        <v>56</v>
      </c>
      <c r="D171" s="4"/>
      <c r="E171" s="11">
        <f>400+100</f>
        <v>500</v>
      </c>
      <c r="F171" s="3"/>
      <c r="G171" s="3"/>
      <c r="H171" s="3"/>
    </row>
    <row r="172" spans="1:8" ht="31.2">
      <c r="A172" s="187" t="s">
        <v>3655</v>
      </c>
      <c r="B172" s="110" t="s">
        <v>1479</v>
      </c>
      <c r="C172" s="19" t="s">
        <v>2363</v>
      </c>
      <c r="D172" s="4" t="s">
        <v>118</v>
      </c>
      <c r="E172" s="11">
        <v>3000</v>
      </c>
      <c r="F172" s="3"/>
      <c r="G172" s="3"/>
      <c r="H172" s="3"/>
    </row>
    <row r="173" spans="1:8" ht="31.2">
      <c r="A173" s="187" t="s">
        <v>3659</v>
      </c>
      <c r="B173" s="199" t="s">
        <v>1479</v>
      </c>
      <c r="C173" s="19" t="s">
        <v>2364</v>
      </c>
      <c r="D173" s="4" t="s">
        <v>118</v>
      </c>
      <c r="E173" s="11">
        <v>3200</v>
      </c>
      <c r="F173" s="3"/>
      <c r="G173" s="3"/>
      <c r="H173" s="3"/>
    </row>
    <row r="174" spans="1:8">
      <c r="A174" s="189" t="s">
        <v>164</v>
      </c>
      <c r="B174" s="59"/>
      <c r="C174" s="62" t="s">
        <v>266</v>
      </c>
      <c r="D174" s="4"/>
      <c r="E174" s="11"/>
      <c r="F174" s="11"/>
      <c r="G174" s="12"/>
      <c r="H174" s="13"/>
    </row>
    <row r="175" spans="1:8" ht="31.2">
      <c r="A175" s="198" t="s">
        <v>166</v>
      </c>
      <c r="B175" s="199" t="s">
        <v>3187</v>
      </c>
      <c r="C175" s="16" t="s">
        <v>268</v>
      </c>
      <c r="D175" s="4" t="s">
        <v>17</v>
      </c>
      <c r="E175" s="11">
        <v>1300</v>
      </c>
      <c r="F175" s="3"/>
      <c r="G175" s="3"/>
      <c r="H175" s="3"/>
    </row>
    <row r="176" spans="1:8" ht="31.2">
      <c r="A176" s="198" t="s">
        <v>167</v>
      </c>
      <c r="B176" s="199" t="s">
        <v>3188</v>
      </c>
      <c r="C176" s="16" t="s">
        <v>270</v>
      </c>
      <c r="D176" s="4" t="s">
        <v>17</v>
      </c>
      <c r="E176" s="11">
        <v>2200</v>
      </c>
      <c r="F176" s="3"/>
      <c r="G176" s="3"/>
      <c r="H176" s="3"/>
    </row>
    <row r="177" spans="1:8" ht="31.2">
      <c r="A177" s="198" t="s">
        <v>2365</v>
      </c>
      <c r="B177" s="199" t="s">
        <v>3188</v>
      </c>
      <c r="C177" s="16" t="s">
        <v>2366</v>
      </c>
      <c r="D177" s="4" t="s">
        <v>17</v>
      </c>
      <c r="E177" s="11">
        <v>5300</v>
      </c>
      <c r="F177" s="3"/>
      <c r="G177" s="3"/>
      <c r="H177" s="3"/>
    </row>
    <row r="178" spans="1:8" ht="31.2">
      <c r="A178" s="198" t="s">
        <v>168</v>
      </c>
      <c r="B178" s="199" t="s">
        <v>3189</v>
      </c>
      <c r="C178" s="16" t="s">
        <v>272</v>
      </c>
      <c r="D178" s="4" t="s">
        <v>17</v>
      </c>
      <c r="E178" s="11">
        <v>650</v>
      </c>
      <c r="F178" s="3"/>
      <c r="G178" s="3"/>
      <c r="H178" s="3"/>
    </row>
    <row r="179" spans="1:8" ht="31.2">
      <c r="A179" s="198" t="s">
        <v>171</v>
      </c>
      <c r="B179" s="199" t="s">
        <v>1513</v>
      </c>
      <c r="C179" s="16" t="s">
        <v>274</v>
      </c>
      <c r="D179" s="4" t="s">
        <v>17</v>
      </c>
      <c r="E179" s="11">
        <v>400</v>
      </c>
      <c r="F179" s="3"/>
      <c r="G179" s="3"/>
      <c r="H179" s="3"/>
    </row>
    <row r="180" spans="1:8" ht="31.2">
      <c r="A180" s="198" t="s">
        <v>173</v>
      </c>
      <c r="B180" s="199" t="s">
        <v>3190</v>
      </c>
      <c r="C180" s="16" t="s">
        <v>24</v>
      </c>
      <c r="D180" s="4" t="s">
        <v>17</v>
      </c>
      <c r="E180" s="11">
        <v>300</v>
      </c>
      <c r="F180" s="3"/>
      <c r="G180" s="3"/>
      <c r="H180" s="3"/>
    </row>
    <row r="181" spans="1:8" ht="31.2">
      <c r="A181" s="198" t="s">
        <v>176</v>
      </c>
      <c r="B181" s="119" t="s">
        <v>1716</v>
      </c>
      <c r="C181" s="16" t="s">
        <v>277</v>
      </c>
      <c r="D181" s="4" t="s">
        <v>17</v>
      </c>
      <c r="E181" s="11">
        <v>1000</v>
      </c>
      <c r="F181" s="3"/>
      <c r="G181" s="3"/>
      <c r="H181" s="3"/>
    </row>
    <row r="182" spans="1:8" ht="31.2">
      <c r="A182" s="198" t="s">
        <v>179</v>
      </c>
      <c r="B182" s="112" t="s">
        <v>1717</v>
      </c>
      <c r="C182" s="16" t="s">
        <v>278</v>
      </c>
      <c r="D182" s="4" t="s">
        <v>17</v>
      </c>
      <c r="E182" s="11">
        <v>350</v>
      </c>
      <c r="F182" s="3"/>
      <c r="G182" s="3"/>
      <c r="H182" s="3"/>
    </row>
    <row r="183" spans="1:8" ht="31.2">
      <c r="A183" s="198" t="s">
        <v>1901</v>
      </c>
      <c r="B183" s="199" t="s">
        <v>1446</v>
      </c>
      <c r="C183" s="16" t="s">
        <v>279</v>
      </c>
      <c r="D183" s="4" t="s">
        <v>17</v>
      </c>
      <c r="E183" s="11">
        <v>200</v>
      </c>
      <c r="F183" s="3"/>
      <c r="G183" s="3"/>
      <c r="H183" s="3"/>
    </row>
    <row r="184" spans="1:8" ht="31.2">
      <c r="A184" s="198" t="s">
        <v>1902</v>
      </c>
      <c r="B184" s="199" t="s">
        <v>1446</v>
      </c>
      <c r="C184" s="16" t="s">
        <v>280</v>
      </c>
      <c r="D184" s="4" t="s">
        <v>17</v>
      </c>
      <c r="E184" s="11">
        <v>450</v>
      </c>
      <c r="F184" s="3"/>
      <c r="G184" s="3"/>
      <c r="H184" s="3"/>
    </row>
    <row r="185" spans="1:8" ht="31.2">
      <c r="A185" s="198" t="s">
        <v>1903</v>
      </c>
      <c r="B185" s="199" t="s">
        <v>1446</v>
      </c>
      <c r="C185" s="16" t="s">
        <v>282</v>
      </c>
      <c r="D185" s="4" t="s">
        <v>17</v>
      </c>
      <c r="E185" s="11">
        <v>400</v>
      </c>
      <c r="F185" s="3"/>
      <c r="G185" s="3"/>
      <c r="H185" s="3"/>
    </row>
    <row r="186" spans="1:8" ht="31.2">
      <c r="A186" s="198" t="s">
        <v>1904</v>
      </c>
      <c r="B186" s="199" t="s">
        <v>1512</v>
      </c>
      <c r="C186" s="16" t="s">
        <v>284</v>
      </c>
      <c r="D186" s="4" t="s">
        <v>17</v>
      </c>
      <c r="E186" s="11">
        <v>350</v>
      </c>
      <c r="F186" s="3"/>
      <c r="G186" s="3"/>
      <c r="H186" s="3"/>
    </row>
    <row r="187" spans="1:8" ht="31.2">
      <c r="A187" s="198" t="s">
        <v>1905</v>
      </c>
      <c r="B187" s="110" t="s">
        <v>3191</v>
      </c>
      <c r="C187" s="16" t="s">
        <v>286</v>
      </c>
      <c r="D187" s="4" t="s">
        <v>17</v>
      </c>
      <c r="E187" s="11">
        <v>450</v>
      </c>
      <c r="F187" s="3"/>
      <c r="G187" s="3"/>
      <c r="H187" s="3"/>
    </row>
    <row r="188" spans="1:8" ht="31.2">
      <c r="A188" s="198" t="s">
        <v>1906</v>
      </c>
      <c r="B188" s="110" t="s">
        <v>3191</v>
      </c>
      <c r="C188" s="16" t="s">
        <v>288</v>
      </c>
      <c r="D188" s="4" t="s">
        <v>17</v>
      </c>
      <c r="E188" s="11">
        <v>650</v>
      </c>
      <c r="F188" s="3"/>
      <c r="G188" s="3"/>
      <c r="H188" s="3"/>
    </row>
    <row r="189" spans="1:8" ht="31.2">
      <c r="A189" s="198" t="s">
        <v>1907</v>
      </c>
      <c r="B189" s="110" t="s">
        <v>3191</v>
      </c>
      <c r="C189" s="16" t="s">
        <v>290</v>
      </c>
      <c r="D189" s="4" t="s">
        <v>17</v>
      </c>
      <c r="E189" s="11">
        <v>1000</v>
      </c>
      <c r="F189" s="3"/>
      <c r="G189" s="3"/>
      <c r="H189" s="3"/>
    </row>
    <row r="190" spans="1:8" ht="31.2">
      <c r="A190" s="198" t="s">
        <v>1908</v>
      </c>
      <c r="B190" s="146" t="s">
        <v>3192</v>
      </c>
      <c r="C190" s="16" t="s">
        <v>292</v>
      </c>
      <c r="D190" s="4" t="s">
        <v>17</v>
      </c>
      <c r="E190" s="11">
        <v>1000</v>
      </c>
      <c r="F190" s="3"/>
      <c r="G190" s="3"/>
      <c r="H190" s="3"/>
    </row>
    <row r="191" spans="1:8" ht="31.2">
      <c r="A191" s="198" t="s">
        <v>1909</v>
      </c>
      <c r="B191" s="199" t="s">
        <v>1532</v>
      </c>
      <c r="C191" s="16" t="s">
        <v>294</v>
      </c>
      <c r="D191" s="4" t="s">
        <v>17</v>
      </c>
      <c r="E191" s="11">
        <v>250</v>
      </c>
      <c r="F191" s="3"/>
      <c r="G191" s="3"/>
      <c r="H191" s="3"/>
    </row>
    <row r="192" spans="1:8" ht="31.2">
      <c r="A192" s="198" t="s">
        <v>1910</v>
      </c>
      <c r="B192" s="199" t="s">
        <v>1533</v>
      </c>
      <c r="C192" s="16" t="s">
        <v>296</v>
      </c>
      <c r="D192" s="4" t="s">
        <v>17</v>
      </c>
      <c r="E192" s="11">
        <v>500</v>
      </c>
      <c r="F192" s="3"/>
      <c r="G192" s="3"/>
      <c r="H192" s="3"/>
    </row>
    <row r="193" spans="1:8" ht="31.2">
      <c r="A193" s="198" t="s">
        <v>1910</v>
      </c>
      <c r="B193" s="199" t="s">
        <v>1533</v>
      </c>
      <c r="C193" s="16" t="s">
        <v>3634</v>
      </c>
      <c r="D193" s="4" t="s">
        <v>17</v>
      </c>
      <c r="E193" s="11">
        <v>300</v>
      </c>
      <c r="F193" s="3"/>
      <c r="G193" s="3"/>
      <c r="H193" s="3"/>
    </row>
    <row r="194" spans="1:8" ht="31.2">
      <c r="A194" s="198" t="s">
        <v>1911</v>
      </c>
      <c r="B194" s="4" t="s">
        <v>3633</v>
      </c>
      <c r="C194" s="16" t="s">
        <v>3635</v>
      </c>
      <c r="D194" s="4" t="s">
        <v>17</v>
      </c>
      <c r="E194" s="11">
        <v>600</v>
      </c>
      <c r="F194" s="3"/>
      <c r="G194" s="3"/>
      <c r="H194" s="3"/>
    </row>
    <row r="195" spans="1:8" ht="31.2">
      <c r="A195" s="198" t="s">
        <v>1912</v>
      </c>
      <c r="B195" s="146" t="s">
        <v>3193</v>
      </c>
      <c r="C195" s="16" t="s">
        <v>297</v>
      </c>
      <c r="D195" s="4" t="s">
        <v>17</v>
      </c>
      <c r="E195" s="11">
        <v>400</v>
      </c>
      <c r="F195" s="3"/>
      <c r="G195" s="3"/>
      <c r="H195" s="3"/>
    </row>
    <row r="196" spans="1:8" ht="31.2">
      <c r="A196" s="198" t="s">
        <v>1913</v>
      </c>
      <c r="B196" s="199" t="s">
        <v>3194</v>
      </c>
      <c r="C196" s="16" t="s">
        <v>298</v>
      </c>
      <c r="D196" s="4" t="s">
        <v>17</v>
      </c>
      <c r="E196" s="11">
        <v>900</v>
      </c>
      <c r="F196" s="3"/>
      <c r="G196" s="3"/>
      <c r="H196" s="3"/>
    </row>
    <row r="197" spans="1:8" ht="31.2">
      <c r="A197" s="198" t="s">
        <v>1914</v>
      </c>
      <c r="B197" s="199" t="s">
        <v>1534</v>
      </c>
      <c r="C197" s="16" t="s">
        <v>299</v>
      </c>
      <c r="D197" s="4" t="s">
        <v>17</v>
      </c>
      <c r="E197" s="11">
        <v>500</v>
      </c>
      <c r="F197" s="3"/>
      <c r="G197" s="3"/>
      <c r="H197" s="3"/>
    </row>
    <row r="198" spans="1:8" ht="31.2">
      <c r="A198" s="198" t="s">
        <v>1915</v>
      </c>
      <c r="B198" s="147" t="s">
        <v>1459</v>
      </c>
      <c r="C198" s="16" t="s">
        <v>300</v>
      </c>
      <c r="D198" s="4" t="s">
        <v>17</v>
      </c>
      <c r="E198" s="11">
        <v>600</v>
      </c>
      <c r="F198" s="3"/>
      <c r="G198" s="3"/>
      <c r="H198" s="3"/>
    </row>
    <row r="199" spans="1:8" ht="31.2">
      <c r="A199" s="198" t="s">
        <v>1916</v>
      </c>
      <c r="B199" s="4" t="s">
        <v>1588</v>
      </c>
      <c r="C199" s="16" t="s">
        <v>301</v>
      </c>
      <c r="D199" s="4" t="s">
        <v>17</v>
      </c>
      <c r="E199" s="11">
        <v>900</v>
      </c>
      <c r="F199" s="3"/>
      <c r="G199" s="3"/>
      <c r="H199" s="3"/>
    </row>
    <row r="200" spans="1:8" ht="31.2">
      <c r="A200" s="198" t="s">
        <v>1917</v>
      </c>
      <c r="B200" s="4" t="s">
        <v>1588</v>
      </c>
      <c r="C200" s="16" t="s">
        <v>302</v>
      </c>
      <c r="D200" s="4" t="s">
        <v>17</v>
      </c>
      <c r="E200" s="11">
        <v>1000</v>
      </c>
      <c r="F200" s="3"/>
      <c r="G200" s="3"/>
      <c r="H200" s="3"/>
    </row>
    <row r="201" spans="1:8" ht="31.2">
      <c r="A201" s="198" t="s">
        <v>1918</v>
      </c>
      <c r="B201" s="199" t="s">
        <v>1535</v>
      </c>
      <c r="C201" s="16" t="s">
        <v>303</v>
      </c>
      <c r="D201" s="4" t="s">
        <v>17</v>
      </c>
      <c r="E201" s="11">
        <v>700</v>
      </c>
      <c r="F201" s="3"/>
      <c r="G201" s="3"/>
      <c r="H201" s="3"/>
    </row>
    <row r="202" spans="1:8" ht="31.2">
      <c r="A202" s="198" t="s">
        <v>1919</v>
      </c>
      <c r="B202" s="199" t="s">
        <v>3195</v>
      </c>
      <c r="C202" s="16" t="s">
        <v>3636</v>
      </c>
      <c r="D202" s="4" t="s">
        <v>17</v>
      </c>
      <c r="E202" s="11">
        <v>400</v>
      </c>
      <c r="F202" s="3"/>
      <c r="G202" s="3"/>
      <c r="H202" s="3"/>
    </row>
    <row r="203" spans="1:8" ht="31.2">
      <c r="A203" s="198" t="s">
        <v>1920</v>
      </c>
      <c r="B203" s="199" t="s">
        <v>3196</v>
      </c>
      <c r="C203" s="16" t="s">
        <v>196</v>
      </c>
      <c r="D203" s="4" t="s">
        <v>17</v>
      </c>
      <c r="E203" s="11">
        <v>400</v>
      </c>
      <c r="F203" s="3"/>
      <c r="G203" s="3"/>
      <c r="H203" s="3"/>
    </row>
    <row r="204" spans="1:8" ht="31.2">
      <c r="A204" s="190" t="s">
        <v>1921</v>
      </c>
      <c r="B204" s="199" t="s">
        <v>1457</v>
      </c>
      <c r="C204" s="201" t="s">
        <v>304</v>
      </c>
      <c r="D204" s="4" t="s">
        <v>17</v>
      </c>
      <c r="E204" s="11">
        <v>300</v>
      </c>
      <c r="F204" s="3"/>
      <c r="G204" s="3"/>
      <c r="H204" s="3"/>
    </row>
    <row r="205" spans="1:8" ht="31.2">
      <c r="A205" s="190" t="s">
        <v>1922</v>
      </c>
      <c r="B205" s="116" t="s">
        <v>3197</v>
      </c>
      <c r="C205" s="201" t="s">
        <v>305</v>
      </c>
      <c r="D205" s="4" t="s">
        <v>17</v>
      </c>
      <c r="E205" s="11">
        <v>550</v>
      </c>
      <c r="F205" s="3"/>
      <c r="G205" s="3"/>
      <c r="H205" s="3"/>
    </row>
    <row r="206" spans="1:8" ht="31.2">
      <c r="A206" s="190" t="s">
        <v>2529</v>
      </c>
      <c r="B206" s="116" t="s">
        <v>3198</v>
      </c>
      <c r="C206" s="201" t="s">
        <v>306</v>
      </c>
      <c r="D206" s="4" t="s">
        <v>17</v>
      </c>
      <c r="E206" s="11">
        <v>600</v>
      </c>
      <c r="F206" s="3"/>
      <c r="G206" s="3"/>
      <c r="H206" s="3"/>
    </row>
    <row r="207" spans="1:8" ht="46.8">
      <c r="A207" s="190" t="s">
        <v>2530</v>
      </c>
      <c r="B207" s="199" t="s">
        <v>3199</v>
      </c>
      <c r="C207" s="201" t="s">
        <v>307</v>
      </c>
      <c r="D207" s="4" t="s">
        <v>17</v>
      </c>
      <c r="E207" s="11">
        <v>800</v>
      </c>
      <c r="F207" s="3"/>
      <c r="G207" s="3"/>
      <c r="H207" s="3"/>
    </row>
    <row r="208" spans="1:8" ht="46.8">
      <c r="A208" s="198" t="s">
        <v>2531</v>
      </c>
      <c r="B208" s="199" t="s">
        <v>3200</v>
      </c>
      <c r="C208" s="16" t="s">
        <v>308</v>
      </c>
      <c r="D208" s="4" t="s">
        <v>17</v>
      </c>
      <c r="E208" s="11">
        <v>1300</v>
      </c>
      <c r="F208" s="3"/>
      <c r="G208" s="3"/>
      <c r="H208" s="3"/>
    </row>
    <row r="209" spans="1:8" ht="31.2">
      <c r="A209" s="198" t="s">
        <v>2532</v>
      </c>
      <c r="B209" s="116" t="s">
        <v>3201</v>
      </c>
      <c r="C209" s="16" t="s">
        <v>309</v>
      </c>
      <c r="D209" s="4" t="s">
        <v>17</v>
      </c>
      <c r="E209" s="11">
        <v>400</v>
      </c>
      <c r="F209" s="3"/>
      <c r="G209" s="3"/>
      <c r="H209" s="3"/>
    </row>
    <row r="210" spans="1:8" ht="31.2">
      <c r="A210" s="198" t="s">
        <v>1923</v>
      </c>
      <c r="B210" s="148" t="s">
        <v>3202</v>
      </c>
      <c r="C210" s="16" t="s">
        <v>310</v>
      </c>
      <c r="D210" s="4" t="s">
        <v>17</v>
      </c>
      <c r="E210" s="11">
        <v>500</v>
      </c>
      <c r="F210" s="3"/>
      <c r="G210" s="3"/>
      <c r="H210" s="3"/>
    </row>
    <row r="211" spans="1:8" ht="31.2">
      <c r="A211" s="198" t="s">
        <v>1924</v>
      </c>
      <c r="B211" s="199" t="s">
        <v>1536</v>
      </c>
      <c r="C211" s="16" t="s">
        <v>311</v>
      </c>
      <c r="D211" s="4" t="s">
        <v>17</v>
      </c>
      <c r="E211" s="11">
        <v>500</v>
      </c>
      <c r="F211" s="3"/>
      <c r="G211" s="3"/>
      <c r="H211" s="3"/>
    </row>
    <row r="212" spans="1:8" ht="31.2">
      <c r="A212" s="198" t="s">
        <v>1925</v>
      </c>
      <c r="B212" s="4" t="s">
        <v>1589</v>
      </c>
      <c r="C212" s="16" t="s">
        <v>28</v>
      </c>
      <c r="D212" s="4" t="s">
        <v>17</v>
      </c>
      <c r="E212" s="11">
        <v>600</v>
      </c>
      <c r="F212" s="3"/>
      <c r="G212" s="3"/>
      <c r="H212" s="3"/>
    </row>
    <row r="213" spans="1:8" ht="31.2">
      <c r="A213" s="198" t="s">
        <v>1926</v>
      </c>
      <c r="B213" s="4" t="s">
        <v>1589</v>
      </c>
      <c r="C213" s="16" t="s">
        <v>312</v>
      </c>
      <c r="D213" s="4" t="s">
        <v>17</v>
      </c>
      <c r="E213" s="11">
        <v>350</v>
      </c>
      <c r="F213" s="3"/>
      <c r="G213" s="3"/>
      <c r="H213" s="3"/>
    </row>
    <row r="214" spans="1:8" ht="31.2">
      <c r="A214" s="198" t="s">
        <v>1927</v>
      </c>
      <c r="B214" s="119" t="s">
        <v>3203</v>
      </c>
      <c r="C214" s="16" t="s">
        <v>313</v>
      </c>
      <c r="D214" s="4" t="s">
        <v>17</v>
      </c>
      <c r="E214" s="11">
        <v>400</v>
      </c>
      <c r="F214" s="3"/>
      <c r="G214" s="3"/>
      <c r="H214" s="3"/>
    </row>
    <row r="215" spans="1:8" ht="31.2">
      <c r="A215" s="198" t="s">
        <v>1928</v>
      </c>
      <c r="B215" s="116" t="s">
        <v>3204</v>
      </c>
      <c r="C215" s="69" t="s">
        <v>314</v>
      </c>
      <c r="D215" s="4" t="s">
        <v>17</v>
      </c>
      <c r="E215" s="11">
        <v>2750</v>
      </c>
      <c r="F215" s="3"/>
      <c r="G215" s="3"/>
      <c r="H215" s="3"/>
    </row>
    <row r="216" spans="1:8" ht="31.2">
      <c r="A216" s="198" t="s">
        <v>1929</v>
      </c>
      <c r="B216" s="116" t="s">
        <v>3205</v>
      </c>
      <c r="C216" s="16" t="s">
        <v>315</v>
      </c>
      <c r="D216" s="4" t="s">
        <v>17</v>
      </c>
      <c r="E216" s="11">
        <v>500</v>
      </c>
      <c r="F216" s="3"/>
      <c r="G216" s="3"/>
      <c r="H216" s="3"/>
    </row>
    <row r="217" spans="1:8" ht="31.2">
      <c r="A217" s="198" t="s">
        <v>1930</v>
      </c>
      <c r="B217" s="116" t="s">
        <v>3197</v>
      </c>
      <c r="C217" s="16" t="s">
        <v>316</v>
      </c>
      <c r="D217" s="4" t="s">
        <v>17</v>
      </c>
      <c r="E217" s="11">
        <v>500</v>
      </c>
      <c r="F217" s="3"/>
      <c r="G217" s="3"/>
      <c r="H217" s="3"/>
    </row>
    <row r="218" spans="1:8" ht="31.2">
      <c r="A218" s="198" t="s">
        <v>1931</v>
      </c>
      <c r="B218" s="116" t="s">
        <v>3206</v>
      </c>
      <c r="C218" s="16" t="s">
        <v>317</v>
      </c>
      <c r="D218" s="4" t="s">
        <v>17</v>
      </c>
      <c r="E218" s="11">
        <v>400</v>
      </c>
      <c r="F218" s="3"/>
      <c r="G218" s="3"/>
      <c r="H218" s="3"/>
    </row>
    <row r="219" spans="1:8">
      <c r="A219" s="198" t="s">
        <v>1932</v>
      </c>
      <c r="B219" s="116" t="s">
        <v>3207</v>
      </c>
      <c r="C219" s="16" t="s">
        <v>318</v>
      </c>
      <c r="D219" s="4"/>
      <c r="E219" s="11"/>
      <c r="F219" s="3"/>
      <c r="G219" s="3"/>
      <c r="H219" s="3"/>
    </row>
    <row r="220" spans="1:8" ht="31.2">
      <c r="A220" s="198" t="s">
        <v>2533</v>
      </c>
      <c r="B220" s="116" t="s">
        <v>3207</v>
      </c>
      <c r="C220" s="16" t="s">
        <v>319</v>
      </c>
      <c r="D220" s="4" t="s">
        <v>17</v>
      </c>
      <c r="E220" s="11">
        <v>500</v>
      </c>
      <c r="F220" s="3"/>
      <c r="G220" s="3"/>
      <c r="H220" s="3"/>
    </row>
    <row r="221" spans="1:8" ht="31.2">
      <c r="A221" s="198" t="s">
        <v>2534</v>
      </c>
      <c r="B221" s="116" t="s">
        <v>3207</v>
      </c>
      <c r="C221" s="16" t="s">
        <v>320</v>
      </c>
      <c r="D221" s="4" t="s">
        <v>17</v>
      </c>
      <c r="E221" s="11">
        <v>800</v>
      </c>
      <c r="F221" s="3"/>
      <c r="G221" s="3"/>
      <c r="H221" s="3"/>
    </row>
    <row r="222" spans="1:8">
      <c r="A222" s="198" t="s">
        <v>1933</v>
      </c>
      <c r="B222" s="116" t="s">
        <v>3208</v>
      </c>
      <c r="C222" s="16" t="s">
        <v>321</v>
      </c>
      <c r="D222" s="4"/>
      <c r="E222" s="11"/>
      <c r="F222" s="3"/>
      <c r="G222" s="3"/>
      <c r="H222" s="3"/>
    </row>
    <row r="223" spans="1:8" ht="31.2">
      <c r="A223" s="198" t="s">
        <v>2535</v>
      </c>
      <c r="B223" s="116" t="s">
        <v>3208</v>
      </c>
      <c r="C223" s="16" t="s">
        <v>322</v>
      </c>
      <c r="D223" s="4" t="s">
        <v>17</v>
      </c>
      <c r="E223" s="11">
        <v>650</v>
      </c>
      <c r="F223" s="3"/>
      <c r="G223" s="3"/>
      <c r="H223" s="3"/>
    </row>
    <row r="224" spans="1:8" ht="31.2">
      <c r="A224" s="198" t="s">
        <v>2536</v>
      </c>
      <c r="B224" s="119" t="s">
        <v>3208</v>
      </c>
      <c r="C224" s="16" t="s">
        <v>323</v>
      </c>
      <c r="D224" s="4" t="s">
        <v>17</v>
      </c>
      <c r="E224" s="11">
        <v>400</v>
      </c>
      <c r="F224" s="3"/>
      <c r="G224" s="3"/>
      <c r="H224" s="3"/>
    </row>
    <row r="225" spans="1:8">
      <c r="A225" s="198" t="s">
        <v>1934</v>
      </c>
      <c r="B225" s="119" t="s">
        <v>3208</v>
      </c>
      <c r="C225" s="16" t="s">
        <v>324</v>
      </c>
      <c r="D225" s="4"/>
      <c r="E225" s="11"/>
      <c r="F225" s="3"/>
      <c r="G225" s="3"/>
      <c r="H225" s="3"/>
    </row>
    <row r="226" spans="1:8" ht="31.2">
      <c r="A226" s="198" t="s">
        <v>2538</v>
      </c>
      <c r="B226" s="119" t="s">
        <v>3208</v>
      </c>
      <c r="C226" s="16" t="s">
        <v>322</v>
      </c>
      <c r="D226" s="4" t="s">
        <v>17</v>
      </c>
      <c r="E226" s="11">
        <v>700</v>
      </c>
      <c r="F226" s="3"/>
      <c r="G226" s="3"/>
      <c r="H226" s="3"/>
    </row>
    <row r="227" spans="1:8" ht="31.2">
      <c r="A227" s="198" t="s">
        <v>2539</v>
      </c>
      <c r="B227" s="119" t="s">
        <v>3208</v>
      </c>
      <c r="C227" s="16" t="s">
        <v>325</v>
      </c>
      <c r="D227" s="4" t="s">
        <v>17</v>
      </c>
      <c r="E227" s="11">
        <v>400</v>
      </c>
      <c r="F227" s="3"/>
      <c r="G227" s="3"/>
      <c r="H227" s="3"/>
    </row>
    <row r="228" spans="1:8" ht="31.2">
      <c r="A228" s="198" t="s">
        <v>2540</v>
      </c>
      <c r="B228" s="119" t="s">
        <v>3208</v>
      </c>
      <c r="C228" s="16" t="s">
        <v>326</v>
      </c>
      <c r="D228" s="4" t="s">
        <v>17</v>
      </c>
      <c r="E228" s="11">
        <v>300</v>
      </c>
      <c r="F228" s="3"/>
      <c r="G228" s="3"/>
      <c r="H228" s="3"/>
    </row>
    <row r="229" spans="1:8" ht="31.2">
      <c r="A229" s="198" t="s">
        <v>2537</v>
      </c>
      <c r="B229" s="112" t="s">
        <v>3209</v>
      </c>
      <c r="C229" s="16" t="s">
        <v>327</v>
      </c>
      <c r="D229" s="4" t="s">
        <v>17</v>
      </c>
      <c r="E229" s="11">
        <v>850</v>
      </c>
      <c r="F229" s="3"/>
      <c r="G229" s="3"/>
      <c r="H229" s="3"/>
    </row>
    <row r="230" spans="1:8" ht="31.2">
      <c r="A230" s="198" t="s">
        <v>2541</v>
      </c>
      <c r="B230" s="119" t="s">
        <v>3207</v>
      </c>
      <c r="C230" s="16" t="s">
        <v>328</v>
      </c>
      <c r="D230" s="4" t="s">
        <v>17</v>
      </c>
      <c r="E230" s="11">
        <v>300</v>
      </c>
      <c r="F230" s="3"/>
      <c r="G230" s="3"/>
      <c r="H230" s="3"/>
    </row>
    <row r="231" spans="1:8" ht="31.2">
      <c r="A231" s="198" t="s">
        <v>2542</v>
      </c>
      <c r="B231" s="119" t="s">
        <v>3210</v>
      </c>
      <c r="C231" s="16" t="s">
        <v>329</v>
      </c>
      <c r="D231" s="4" t="s">
        <v>17</v>
      </c>
      <c r="E231" s="11">
        <v>350</v>
      </c>
      <c r="F231" s="3"/>
      <c r="G231" s="3"/>
      <c r="H231" s="3"/>
    </row>
    <row r="232" spans="1:8">
      <c r="A232" s="198" t="s">
        <v>2543</v>
      </c>
      <c r="B232" s="119" t="s">
        <v>1679</v>
      </c>
      <c r="C232" s="16" t="s">
        <v>330</v>
      </c>
      <c r="D232" s="4"/>
      <c r="E232" s="11"/>
      <c r="F232" s="3"/>
      <c r="G232" s="3"/>
      <c r="H232" s="3"/>
    </row>
    <row r="233" spans="1:8" ht="31.2">
      <c r="A233" s="198" t="s">
        <v>2545</v>
      </c>
      <c r="B233" s="119" t="s">
        <v>1679</v>
      </c>
      <c r="C233" s="16" t="s">
        <v>331</v>
      </c>
      <c r="D233" s="4" t="s">
        <v>17</v>
      </c>
      <c r="E233" s="11">
        <v>300</v>
      </c>
      <c r="F233" s="3"/>
      <c r="G233" s="3"/>
      <c r="H233" s="3"/>
    </row>
    <row r="234" spans="1:8" ht="31.2">
      <c r="A234" s="198" t="s">
        <v>2546</v>
      </c>
      <c r="B234" s="119" t="s">
        <v>1679</v>
      </c>
      <c r="C234" s="16" t="s">
        <v>332</v>
      </c>
      <c r="D234" s="4" t="s">
        <v>17</v>
      </c>
      <c r="E234" s="11">
        <v>500</v>
      </c>
      <c r="F234" s="3"/>
      <c r="G234" s="3"/>
      <c r="H234" s="3"/>
    </row>
    <row r="235" spans="1:8" ht="31.2">
      <c r="A235" s="198" t="s">
        <v>2544</v>
      </c>
      <c r="B235" s="119" t="s">
        <v>3194</v>
      </c>
      <c r="C235" s="16" t="s">
        <v>333</v>
      </c>
      <c r="D235" s="4" t="s">
        <v>17</v>
      </c>
      <c r="E235" s="11">
        <v>800</v>
      </c>
      <c r="F235" s="3"/>
      <c r="G235" s="3"/>
      <c r="H235" s="3"/>
    </row>
    <row r="236" spans="1:8" ht="31.2">
      <c r="A236" s="198" t="s">
        <v>2547</v>
      </c>
      <c r="B236" s="119" t="s">
        <v>3211</v>
      </c>
      <c r="C236" s="16" t="s">
        <v>334</v>
      </c>
      <c r="D236" s="4" t="s">
        <v>17</v>
      </c>
      <c r="E236" s="11">
        <v>700</v>
      </c>
      <c r="F236" s="3"/>
      <c r="G236" s="3"/>
      <c r="H236" s="3"/>
    </row>
    <row r="237" spans="1:8" ht="31.2">
      <c r="A237" s="198" t="s">
        <v>2549</v>
      </c>
      <c r="B237" s="119" t="s">
        <v>3211</v>
      </c>
      <c r="C237" s="16" t="s">
        <v>335</v>
      </c>
      <c r="D237" s="4" t="s">
        <v>17</v>
      </c>
      <c r="E237" s="11">
        <v>1300</v>
      </c>
      <c r="F237" s="3"/>
      <c r="G237" s="3"/>
      <c r="H237" s="3"/>
    </row>
    <row r="238" spans="1:8" ht="31.2">
      <c r="A238" s="198" t="s">
        <v>2548</v>
      </c>
      <c r="B238" s="119" t="s">
        <v>3212</v>
      </c>
      <c r="C238" s="16" t="s">
        <v>336</v>
      </c>
      <c r="D238" s="4" t="s">
        <v>17</v>
      </c>
      <c r="E238" s="11">
        <v>700</v>
      </c>
      <c r="F238" s="3"/>
      <c r="G238" s="3"/>
      <c r="H238" s="3"/>
    </row>
    <row r="239" spans="1:8" ht="31.2">
      <c r="A239" s="198" t="s">
        <v>2551</v>
      </c>
      <c r="B239" s="119" t="s">
        <v>3212</v>
      </c>
      <c r="C239" s="16" t="s">
        <v>337</v>
      </c>
      <c r="D239" s="4" t="s">
        <v>17</v>
      </c>
      <c r="E239" s="11">
        <v>1300</v>
      </c>
      <c r="F239" s="3"/>
      <c r="G239" s="3"/>
      <c r="H239" s="3"/>
    </row>
    <row r="240" spans="1:8" ht="31.2">
      <c r="A240" s="198" t="s">
        <v>2550</v>
      </c>
      <c r="B240" s="199" t="s">
        <v>3213</v>
      </c>
      <c r="C240" s="16" t="s">
        <v>338</v>
      </c>
      <c r="D240" s="4" t="s">
        <v>17</v>
      </c>
      <c r="E240" s="11">
        <v>500</v>
      </c>
      <c r="F240" s="3"/>
      <c r="G240" s="3"/>
      <c r="H240" s="3"/>
    </row>
    <row r="241" spans="1:8" ht="31.2">
      <c r="A241" s="198" t="s">
        <v>2552</v>
      </c>
      <c r="B241" s="199" t="s">
        <v>3213</v>
      </c>
      <c r="C241" s="16" t="s">
        <v>339</v>
      </c>
      <c r="D241" s="4" t="s">
        <v>17</v>
      </c>
      <c r="E241" s="11">
        <v>800</v>
      </c>
      <c r="F241" s="3"/>
      <c r="G241" s="3"/>
      <c r="H241" s="3"/>
    </row>
    <row r="242" spans="1:8" ht="31.2">
      <c r="A242" s="198" t="s">
        <v>2553</v>
      </c>
      <c r="B242" s="199"/>
      <c r="C242" s="16" t="s">
        <v>340</v>
      </c>
      <c r="D242" s="4" t="s">
        <v>17</v>
      </c>
      <c r="E242" s="11">
        <v>100</v>
      </c>
      <c r="F242" s="3"/>
      <c r="G242" s="3"/>
      <c r="H242" s="3"/>
    </row>
    <row r="243" spans="1:8" ht="31.2">
      <c r="A243" s="198" t="s">
        <v>2554</v>
      </c>
      <c r="B243" s="119" t="s">
        <v>3214</v>
      </c>
      <c r="C243" s="16" t="s">
        <v>341</v>
      </c>
      <c r="D243" s="4" t="s">
        <v>17</v>
      </c>
      <c r="E243" s="11">
        <v>450</v>
      </c>
      <c r="F243" s="3"/>
      <c r="G243" s="3"/>
      <c r="H243" s="3"/>
    </row>
    <row r="244" spans="1:8" ht="31.2">
      <c r="A244" s="198" t="s">
        <v>2555</v>
      </c>
      <c r="B244" s="119" t="s">
        <v>3212</v>
      </c>
      <c r="C244" s="16" t="s">
        <v>342</v>
      </c>
      <c r="D244" s="4" t="s">
        <v>17</v>
      </c>
      <c r="E244" s="11">
        <v>1000</v>
      </c>
      <c r="F244" s="3"/>
      <c r="G244" s="3"/>
      <c r="H244" s="3"/>
    </row>
    <row r="245" spans="1:8" ht="31.2">
      <c r="A245" s="198" t="s">
        <v>2556</v>
      </c>
      <c r="B245" s="119" t="s">
        <v>3214</v>
      </c>
      <c r="C245" s="16" t="s">
        <v>343</v>
      </c>
      <c r="D245" s="4" t="s">
        <v>17</v>
      </c>
      <c r="E245" s="11">
        <v>1300</v>
      </c>
      <c r="F245" s="3"/>
      <c r="G245" s="3"/>
      <c r="H245" s="3"/>
    </row>
    <row r="246" spans="1:8" ht="31.2">
      <c r="A246" s="198" t="s">
        <v>2557</v>
      </c>
      <c r="B246" s="119" t="s">
        <v>3214</v>
      </c>
      <c r="C246" s="16" t="s">
        <v>344</v>
      </c>
      <c r="D246" s="4" t="s">
        <v>17</v>
      </c>
      <c r="E246" s="11">
        <v>200</v>
      </c>
      <c r="F246" s="3"/>
      <c r="G246" s="3"/>
      <c r="H246" s="3"/>
    </row>
    <row r="247" spans="1:8" ht="31.2">
      <c r="A247" s="198" t="s">
        <v>2558</v>
      </c>
      <c r="B247" s="199" t="s">
        <v>3215</v>
      </c>
      <c r="C247" s="16" t="s">
        <v>345</v>
      </c>
      <c r="D247" s="4" t="s">
        <v>17</v>
      </c>
      <c r="E247" s="11">
        <v>150</v>
      </c>
      <c r="F247" s="3"/>
      <c r="G247" s="3"/>
      <c r="H247" s="3"/>
    </row>
    <row r="248" spans="1:8">
      <c r="A248" s="198" t="s">
        <v>2559</v>
      </c>
      <c r="B248" s="119" t="s">
        <v>3216</v>
      </c>
      <c r="C248" s="16" t="s">
        <v>346</v>
      </c>
      <c r="D248" s="4" t="s">
        <v>2367</v>
      </c>
      <c r="E248" s="203">
        <v>700</v>
      </c>
      <c r="F248" s="3"/>
      <c r="G248" s="3"/>
      <c r="H248" s="3"/>
    </row>
    <row r="249" spans="1:8">
      <c r="B249" s="90"/>
      <c r="C249" s="91"/>
      <c r="D249" s="79"/>
      <c r="E249" s="79"/>
      <c r="F249" s="53"/>
      <c r="G249" s="53"/>
      <c r="H249" s="13">
        <f t="shared" ref="H249:H252" si="0">G249*1.1</f>
        <v>0</v>
      </c>
    </row>
    <row r="250" spans="1:8">
      <c r="B250" s="218" t="s">
        <v>1428</v>
      </c>
      <c r="C250" s="219"/>
      <c r="E250" s="92" t="s">
        <v>1429</v>
      </c>
      <c r="F250" s="53"/>
      <c r="G250" s="53"/>
      <c r="H250" s="13">
        <f t="shared" si="0"/>
        <v>0</v>
      </c>
    </row>
    <row r="251" spans="1:8">
      <c r="B251" s="130"/>
      <c r="C251" s="3"/>
      <c r="D251" s="93"/>
      <c r="E251" s="94"/>
      <c r="F251" s="57"/>
      <c r="G251" s="57"/>
      <c r="H251" s="13">
        <f t="shared" si="0"/>
        <v>0</v>
      </c>
    </row>
    <row r="252" spans="1:8" ht="15.75" customHeight="1">
      <c r="B252" s="220" t="s">
        <v>1430</v>
      </c>
      <c r="C252" s="220"/>
      <c r="E252" s="43" t="s">
        <v>1431</v>
      </c>
      <c r="F252" s="57"/>
      <c r="G252" s="57"/>
      <c r="H252" s="13">
        <f t="shared" si="0"/>
        <v>0</v>
      </c>
    </row>
    <row r="253" spans="1:8">
      <c r="B253" s="131"/>
      <c r="C253" s="57"/>
      <c r="D253" s="95"/>
      <c r="E253" s="95"/>
      <c r="F253" s="57"/>
      <c r="G253" s="57"/>
      <c r="H253" s="13"/>
    </row>
    <row r="254" spans="1:8" s="2" customFormat="1">
      <c r="B254" s="132"/>
      <c r="C254" s="46"/>
      <c r="D254" s="46"/>
      <c r="E254" s="46"/>
      <c r="F254" s="46"/>
      <c r="G254" s="46"/>
    </row>
    <row r="255" spans="1:8" s="2" customFormat="1">
      <c r="B255" s="132"/>
      <c r="C255" s="46"/>
      <c r="D255" s="46"/>
      <c r="E255" s="46"/>
      <c r="F255" s="46"/>
      <c r="G255" s="46"/>
    </row>
    <row r="256" spans="1:8" s="2" customFormat="1">
      <c r="B256" s="132"/>
      <c r="C256" s="46"/>
      <c r="D256" s="46"/>
      <c r="E256" s="46"/>
      <c r="F256" s="46"/>
      <c r="G256" s="46"/>
    </row>
    <row r="257" spans="2:7" s="2" customFormat="1">
      <c r="B257" s="132"/>
      <c r="C257" s="46"/>
      <c r="D257" s="46"/>
      <c r="E257" s="46"/>
      <c r="F257" s="46"/>
      <c r="G257" s="46"/>
    </row>
    <row r="258" spans="2:7" s="2" customFormat="1">
      <c r="B258" s="132"/>
      <c r="C258" s="46"/>
      <c r="D258" s="46"/>
      <c r="E258" s="46"/>
      <c r="F258" s="46"/>
      <c r="G258" s="46"/>
    </row>
    <row r="259" spans="2:7" s="2" customFormat="1">
      <c r="B259" s="132"/>
      <c r="C259" s="46"/>
      <c r="D259" s="46"/>
      <c r="E259" s="46"/>
      <c r="F259" s="46"/>
      <c r="G259" s="46"/>
    </row>
    <row r="260" spans="2:7" s="2" customFormat="1">
      <c r="B260" s="132"/>
      <c r="C260" s="46"/>
      <c r="D260" s="46"/>
      <c r="E260" s="46"/>
      <c r="F260" s="46"/>
      <c r="G260" s="46"/>
    </row>
    <row r="261" spans="2:7" s="2" customFormat="1">
      <c r="B261" s="132"/>
      <c r="C261" s="46"/>
      <c r="D261" s="46"/>
      <c r="E261" s="46"/>
      <c r="F261" s="46"/>
      <c r="G261" s="46"/>
    </row>
    <row r="262" spans="2:7" s="2" customFormat="1">
      <c r="B262" s="132"/>
      <c r="C262" s="46"/>
      <c r="D262" s="46"/>
      <c r="E262" s="46"/>
      <c r="F262" s="46"/>
      <c r="G262" s="46"/>
    </row>
    <row r="263" spans="2:7" s="2" customFormat="1">
      <c r="B263" s="132"/>
      <c r="C263" s="46"/>
      <c r="D263" s="46"/>
      <c r="E263" s="46"/>
      <c r="F263" s="46"/>
      <c r="G263" s="46"/>
    </row>
    <row r="264" spans="2:7" s="2" customFormat="1">
      <c r="B264" s="132"/>
      <c r="C264" s="46"/>
      <c r="D264" s="46"/>
      <c r="E264" s="46"/>
      <c r="F264" s="46"/>
      <c r="G264" s="46"/>
    </row>
    <row r="265" spans="2:7" s="2" customFormat="1">
      <c r="B265" s="132"/>
      <c r="C265" s="46"/>
      <c r="D265" s="46"/>
      <c r="E265" s="46"/>
      <c r="F265" s="46"/>
      <c r="G265" s="46"/>
    </row>
    <row r="266" spans="2:7" s="2" customFormat="1">
      <c r="B266" s="132"/>
      <c r="C266" s="46"/>
      <c r="D266" s="46"/>
      <c r="E266" s="46"/>
      <c r="F266" s="46"/>
      <c r="G266" s="46"/>
    </row>
    <row r="267" spans="2:7" s="2" customFormat="1">
      <c r="B267" s="132"/>
      <c r="C267" s="46"/>
      <c r="D267" s="46"/>
      <c r="E267" s="46"/>
      <c r="F267" s="46"/>
      <c r="G267" s="46"/>
    </row>
    <row r="268" spans="2:7" s="2" customFormat="1">
      <c r="B268" s="132"/>
      <c r="C268" s="46"/>
      <c r="D268" s="46"/>
      <c r="E268" s="46"/>
      <c r="F268" s="46"/>
      <c r="G268" s="46"/>
    </row>
    <row r="269" spans="2:7" s="2" customFormat="1">
      <c r="B269" s="132"/>
      <c r="C269" s="46"/>
      <c r="D269" s="46"/>
      <c r="E269" s="46"/>
      <c r="F269" s="46"/>
      <c r="G269" s="46"/>
    </row>
    <row r="270" spans="2:7" s="2" customFormat="1">
      <c r="B270" s="132"/>
      <c r="C270" s="46"/>
      <c r="D270" s="46"/>
      <c r="E270" s="46"/>
      <c r="F270" s="46"/>
      <c r="G270" s="46"/>
    </row>
    <row r="271" spans="2:7" s="2" customFormat="1">
      <c r="B271" s="132"/>
      <c r="C271" s="46"/>
      <c r="D271" s="46"/>
      <c r="E271" s="46"/>
      <c r="F271" s="46"/>
      <c r="G271" s="46"/>
    </row>
    <row r="272" spans="2:7" s="2" customFormat="1">
      <c r="B272" s="132"/>
      <c r="C272" s="46"/>
      <c r="D272" s="46"/>
      <c r="E272" s="46"/>
      <c r="F272" s="46"/>
      <c r="G272" s="46"/>
    </row>
    <row r="273" spans="2:7" s="2" customFormat="1">
      <c r="B273" s="132"/>
      <c r="C273" s="46"/>
      <c r="D273" s="46"/>
      <c r="E273" s="46"/>
      <c r="F273" s="46"/>
      <c r="G273" s="46"/>
    </row>
    <row r="274" spans="2:7" s="2" customFormat="1">
      <c r="B274" s="132"/>
      <c r="C274" s="46"/>
      <c r="D274" s="46"/>
      <c r="E274" s="46"/>
      <c r="F274" s="46"/>
      <c r="G274" s="46"/>
    </row>
    <row r="275" spans="2:7" s="2" customFormat="1">
      <c r="B275" s="132"/>
      <c r="C275" s="46"/>
      <c r="D275" s="46"/>
      <c r="E275" s="46"/>
      <c r="F275" s="46"/>
      <c r="G275" s="46"/>
    </row>
    <row r="276" spans="2:7" s="2" customFormat="1">
      <c r="B276" s="132"/>
      <c r="C276" s="46"/>
      <c r="D276" s="46"/>
      <c r="E276" s="46"/>
      <c r="F276" s="46"/>
      <c r="G276" s="46"/>
    </row>
    <row r="277" spans="2:7" s="2" customFormat="1">
      <c r="B277" s="132"/>
      <c r="C277" s="46"/>
      <c r="D277" s="46"/>
      <c r="E277" s="46"/>
      <c r="F277" s="46"/>
      <c r="G277" s="46"/>
    </row>
    <row r="278" spans="2:7" s="2" customFormat="1">
      <c r="B278" s="132"/>
      <c r="C278" s="46"/>
      <c r="D278" s="46"/>
      <c r="E278" s="46"/>
      <c r="F278" s="46"/>
      <c r="G278" s="46"/>
    </row>
  </sheetData>
  <mergeCells count="5">
    <mergeCell ref="B250:C250"/>
    <mergeCell ref="B252:C252"/>
    <mergeCell ref="A7:E7"/>
    <mergeCell ref="B8:F8"/>
    <mergeCell ref="B9:F9"/>
  </mergeCells>
  <pageMargins left="0.39370078740157483" right="0.19685039370078741" top="0.19685039370078741" bottom="0.19685039370078741" header="0.31496062992125984" footer="0.31496062992125984"/>
  <pageSetup paperSize="9"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topLeftCell="A106" workbookViewId="0">
      <selection activeCell="C79" sqref="C79"/>
    </sheetView>
  </sheetViews>
  <sheetFormatPr defaultColWidth="9.109375" defaultRowHeight="15.6"/>
  <cols>
    <col min="1" max="1" width="10.33203125" style="3" customWidth="1"/>
    <col min="2" max="2" width="15.88671875" style="108" customWidth="1"/>
    <col min="3" max="3" width="71.5546875" style="1" customWidth="1"/>
    <col min="4" max="4" width="18" style="1" customWidth="1"/>
    <col min="5" max="5" width="15" style="1" customWidth="1"/>
    <col min="6" max="6" width="12.44140625" style="1" hidden="1" customWidth="1"/>
    <col min="7" max="7" width="11" style="1" hidden="1" customWidth="1"/>
    <col min="8" max="8" width="9.44140625" style="2" hidden="1" customWidth="1"/>
    <col min="9" max="16384" width="9.109375" style="3"/>
  </cols>
  <sheetData>
    <row r="1" spans="1:8">
      <c r="B1" s="107"/>
      <c r="D1" s="60" t="s">
        <v>0</v>
      </c>
      <c r="E1" s="60"/>
    </row>
    <row r="2" spans="1:8">
      <c r="D2" s="1" t="s">
        <v>1</v>
      </c>
    </row>
    <row r="3" spans="1:8">
      <c r="D3" s="1" t="s">
        <v>2</v>
      </c>
    </row>
    <row r="4" spans="1:8">
      <c r="D4" s="1" t="s">
        <v>3</v>
      </c>
    </row>
    <row r="5" spans="1:8">
      <c r="D5" s="1" t="s">
        <v>3647</v>
      </c>
    </row>
    <row r="7" spans="1:8">
      <c r="A7" s="221" t="s">
        <v>3660</v>
      </c>
      <c r="B7" s="221"/>
      <c r="C7" s="221"/>
      <c r="D7" s="221"/>
      <c r="E7" s="221"/>
      <c r="F7" s="3"/>
      <c r="G7" s="3"/>
      <c r="H7" s="3"/>
    </row>
    <row r="8" spans="1:8">
      <c r="B8" s="221" t="s">
        <v>5</v>
      </c>
      <c r="C8" s="221"/>
      <c r="D8" s="221"/>
      <c r="E8" s="221"/>
      <c r="F8" s="221"/>
    </row>
    <row r="9" spans="1:8">
      <c r="B9" s="222" t="s">
        <v>6</v>
      </c>
      <c r="C9" s="223"/>
      <c r="D9" s="223"/>
      <c r="E9" s="223"/>
      <c r="F9" s="223"/>
    </row>
    <row r="11" spans="1:8" ht="62.4">
      <c r="A11" s="59" t="s">
        <v>2383</v>
      </c>
      <c r="B11" s="59" t="s">
        <v>1432</v>
      </c>
      <c r="C11" s="205" t="s">
        <v>7</v>
      </c>
      <c r="D11" s="205" t="s">
        <v>8</v>
      </c>
      <c r="E11" s="206" t="s">
        <v>9</v>
      </c>
      <c r="F11" s="4" t="s">
        <v>10</v>
      </c>
      <c r="G11" s="5" t="s">
        <v>9</v>
      </c>
      <c r="H11" s="6" t="s">
        <v>11</v>
      </c>
    </row>
    <row r="12" spans="1:8" s="10" customFormat="1">
      <c r="A12" s="186">
        <v>2</v>
      </c>
      <c r="B12" s="59"/>
      <c r="C12" s="62" t="s">
        <v>47</v>
      </c>
      <c r="D12" s="66"/>
      <c r="E12" s="23"/>
      <c r="F12" s="14"/>
      <c r="G12" s="15"/>
      <c r="H12" s="9"/>
    </row>
    <row r="13" spans="1:8" ht="31.2">
      <c r="A13" s="187" t="s">
        <v>48</v>
      </c>
      <c r="B13" s="96" t="s">
        <v>1472</v>
      </c>
      <c r="C13" s="16" t="s">
        <v>49</v>
      </c>
      <c r="D13" s="4"/>
      <c r="E13" s="11">
        <v>50</v>
      </c>
      <c r="F13" s="3"/>
      <c r="G13" s="3"/>
      <c r="H13" s="3"/>
    </row>
    <row r="14" spans="1:8">
      <c r="A14" s="187" t="s">
        <v>50</v>
      </c>
      <c r="B14" s="110" t="s">
        <v>3159</v>
      </c>
      <c r="C14" s="16" t="s">
        <v>51</v>
      </c>
      <c r="D14" s="4"/>
      <c r="E14" s="11"/>
      <c r="F14" s="3"/>
      <c r="G14" s="3"/>
      <c r="H14" s="3"/>
    </row>
    <row r="15" spans="1:8">
      <c r="A15" s="187" t="s">
        <v>2482</v>
      </c>
      <c r="B15" s="110" t="s">
        <v>3159</v>
      </c>
      <c r="C15" s="16" t="s">
        <v>52</v>
      </c>
      <c r="D15" s="4"/>
      <c r="E15" s="11">
        <f>1850*1.1+15</f>
        <v>2050</v>
      </c>
      <c r="F15" s="3"/>
      <c r="G15" s="3"/>
      <c r="H15" s="3"/>
    </row>
    <row r="16" spans="1:8">
      <c r="A16" s="187" t="s">
        <v>2483</v>
      </c>
      <c r="B16" s="110" t="s">
        <v>3159</v>
      </c>
      <c r="C16" s="16" t="s">
        <v>53</v>
      </c>
      <c r="D16" s="4"/>
      <c r="E16" s="11">
        <f>2250*1.1-25</f>
        <v>2450</v>
      </c>
      <c r="F16" s="3"/>
      <c r="G16" s="3"/>
      <c r="H16" s="3"/>
    </row>
    <row r="17" spans="1:8" ht="48.6" customHeight="1">
      <c r="A17" s="187" t="s">
        <v>2484</v>
      </c>
      <c r="B17" s="110" t="s">
        <v>3159</v>
      </c>
      <c r="C17" s="67" t="s">
        <v>54</v>
      </c>
      <c r="D17" s="4"/>
      <c r="E17" s="11">
        <f>2950*1.1+5</f>
        <v>3250.0000000000005</v>
      </c>
      <c r="F17" s="3"/>
      <c r="G17" s="3"/>
      <c r="H17" s="3"/>
    </row>
    <row r="18" spans="1:8" ht="48" customHeight="1">
      <c r="A18" s="187" t="s">
        <v>55</v>
      </c>
      <c r="B18" s="110" t="s">
        <v>3159</v>
      </c>
      <c r="C18" s="16" t="s">
        <v>3505</v>
      </c>
      <c r="D18" s="4"/>
      <c r="E18" s="11"/>
      <c r="F18" s="3"/>
      <c r="G18" s="3"/>
      <c r="H18" s="3"/>
    </row>
    <row r="19" spans="1:8">
      <c r="A19" s="187" t="s">
        <v>3507</v>
      </c>
      <c r="B19" s="110" t="s">
        <v>3159</v>
      </c>
      <c r="C19" s="16" t="s">
        <v>3506</v>
      </c>
      <c r="D19" s="4"/>
      <c r="E19" s="11">
        <v>1450</v>
      </c>
      <c r="F19" s="3"/>
      <c r="G19" s="3"/>
      <c r="H19" s="3"/>
    </row>
    <row r="20" spans="1:8">
      <c r="A20" s="187" t="s">
        <v>3508</v>
      </c>
      <c r="B20" s="110" t="s">
        <v>3159</v>
      </c>
      <c r="C20" s="16" t="s">
        <v>53</v>
      </c>
      <c r="D20" s="4"/>
      <c r="E20" s="11">
        <v>1850</v>
      </c>
      <c r="F20" s="3"/>
      <c r="G20" s="3"/>
      <c r="H20" s="3"/>
    </row>
    <row r="21" spans="1:8" ht="31.2">
      <c r="A21" s="187" t="s">
        <v>57</v>
      </c>
      <c r="B21" s="110" t="s">
        <v>3159</v>
      </c>
      <c r="C21" s="16" t="s">
        <v>3509</v>
      </c>
      <c r="D21" s="4"/>
      <c r="E21" s="11"/>
      <c r="F21" s="3"/>
      <c r="G21" s="3"/>
      <c r="H21" s="3"/>
    </row>
    <row r="22" spans="1:8">
      <c r="A22" s="187" t="s">
        <v>2485</v>
      </c>
      <c r="B22" s="110" t="s">
        <v>3159</v>
      </c>
      <c r="C22" s="16" t="s">
        <v>3506</v>
      </c>
      <c r="D22" s="4"/>
      <c r="E22" s="11">
        <f>1850*1.1+15</f>
        <v>2050</v>
      </c>
      <c r="F22" s="3"/>
      <c r="G22" s="3"/>
      <c r="H22" s="3"/>
    </row>
    <row r="23" spans="1:8">
      <c r="A23" s="187" t="s">
        <v>2486</v>
      </c>
      <c r="B23" s="110" t="s">
        <v>3159</v>
      </c>
      <c r="C23" s="16" t="s">
        <v>53</v>
      </c>
      <c r="D23" s="4"/>
      <c r="E23" s="11">
        <f>2250*1.1-25</f>
        <v>2450</v>
      </c>
      <c r="F23" s="3"/>
      <c r="G23" s="3"/>
      <c r="H23" s="3"/>
    </row>
    <row r="24" spans="1:8" ht="31.2">
      <c r="A24" s="187" t="s">
        <v>61</v>
      </c>
      <c r="B24" s="110" t="s">
        <v>3159</v>
      </c>
      <c r="C24" s="16" t="s">
        <v>3510</v>
      </c>
      <c r="D24" s="4"/>
      <c r="E24" s="11">
        <v>600</v>
      </c>
      <c r="F24" s="3"/>
      <c r="G24" s="3"/>
      <c r="H24" s="3"/>
    </row>
    <row r="25" spans="1:8" ht="31.2">
      <c r="A25" s="187" t="s">
        <v>63</v>
      </c>
      <c r="B25" s="110" t="s">
        <v>3159</v>
      </c>
      <c r="C25" s="17" t="s">
        <v>3478</v>
      </c>
      <c r="D25" s="4"/>
      <c r="E25" s="11"/>
      <c r="F25" s="3"/>
      <c r="G25" s="3"/>
      <c r="H25" s="3"/>
    </row>
    <row r="26" spans="1:8" ht="46.8">
      <c r="A26" s="187" t="s">
        <v>3516</v>
      </c>
      <c r="B26" s="110" t="s">
        <v>3159</v>
      </c>
      <c r="C26" s="16" t="s">
        <v>58</v>
      </c>
      <c r="D26" s="4"/>
      <c r="E26" s="11">
        <f>2500*1.1</f>
        <v>2750</v>
      </c>
      <c r="F26" s="3"/>
      <c r="G26" s="3"/>
      <c r="H26" s="3"/>
    </row>
    <row r="27" spans="1:8" ht="31.2">
      <c r="A27" s="187" t="s">
        <v>3517</v>
      </c>
      <c r="B27" s="110" t="s">
        <v>3159</v>
      </c>
      <c r="C27" s="16" t="s">
        <v>59</v>
      </c>
      <c r="D27" s="4"/>
      <c r="E27" s="11">
        <f>1250*1.1-25</f>
        <v>1350</v>
      </c>
      <c r="F27" s="3"/>
      <c r="G27" s="3"/>
      <c r="H27" s="3"/>
    </row>
    <row r="28" spans="1:8" ht="31.5" customHeight="1">
      <c r="A28" s="187" t="s">
        <v>3518</v>
      </c>
      <c r="B28" s="110" t="s">
        <v>3159</v>
      </c>
      <c r="C28" s="16" t="s">
        <v>60</v>
      </c>
      <c r="D28" s="4"/>
      <c r="E28" s="11">
        <f>1250*1.1-25</f>
        <v>1350</v>
      </c>
      <c r="F28" s="3"/>
      <c r="G28" s="3"/>
      <c r="H28" s="3"/>
    </row>
    <row r="29" spans="1:8">
      <c r="A29" s="187" t="s">
        <v>65</v>
      </c>
      <c r="B29" s="110" t="s">
        <v>3172</v>
      </c>
      <c r="C29" s="16" t="s">
        <v>62</v>
      </c>
      <c r="D29" s="18"/>
      <c r="E29" s="11">
        <f>700*1.1-20</f>
        <v>750.00000000000011</v>
      </c>
      <c r="F29" s="3"/>
      <c r="G29" s="3"/>
      <c r="H29" s="3"/>
    </row>
    <row r="30" spans="1:8" ht="78">
      <c r="A30" s="187" t="s">
        <v>66</v>
      </c>
      <c r="B30" s="110" t="s">
        <v>3159</v>
      </c>
      <c r="C30" s="68" t="s">
        <v>64</v>
      </c>
      <c r="D30" s="18"/>
      <c r="E30" s="11">
        <f>1900*1.1+10</f>
        <v>2100</v>
      </c>
      <c r="F30" s="3"/>
      <c r="G30" s="3"/>
      <c r="H30" s="3"/>
    </row>
    <row r="31" spans="1:8" ht="31.2">
      <c r="A31" s="187" t="s">
        <v>67</v>
      </c>
      <c r="B31" s="110" t="s">
        <v>3159</v>
      </c>
      <c r="C31" s="16" t="s">
        <v>3152</v>
      </c>
      <c r="D31" s="4"/>
      <c r="E31" s="11"/>
      <c r="F31" s="3"/>
      <c r="G31" s="3"/>
      <c r="H31" s="3"/>
    </row>
    <row r="32" spans="1:8">
      <c r="A32" s="187" t="s">
        <v>3154</v>
      </c>
      <c r="B32" s="110" t="s">
        <v>3159</v>
      </c>
      <c r="C32" s="106" t="s">
        <v>3148</v>
      </c>
      <c r="D32" s="4"/>
      <c r="E32" s="11">
        <v>2450</v>
      </c>
      <c r="F32" s="3"/>
      <c r="G32" s="3"/>
      <c r="H32" s="3"/>
    </row>
    <row r="33" spans="1:8">
      <c r="A33" s="187" t="s">
        <v>3155</v>
      </c>
      <c r="B33" s="110" t="s">
        <v>3159</v>
      </c>
      <c r="C33" s="106" t="s">
        <v>3149</v>
      </c>
      <c r="D33" s="4"/>
      <c r="E33" s="11">
        <v>2550</v>
      </c>
      <c r="F33" s="3"/>
      <c r="G33" s="3"/>
      <c r="H33" s="3"/>
    </row>
    <row r="34" spans="1:8" ht="15.75" customHeight="1">
      <c r="A34" s="187" t="s">
        <v>3156</v>
      </c>
      <c r="B34" s="110" t="s">
        <v>3159</v>
      </c>
      <c r="C34" s="106" t="s">
        <v>3662</v>
      </c>
      <c r="D34" s="4"/>
      <c r="E34" s="11">
        <v>3250</v>
      </c>
      <c r="F34" s="3"/>
      <c r="G34" s="3"/>
      <c r="H34" s="3"/>
    </row>
    <row r="35" spans="1:8" ht="31.2">
      <c r="A35" s="187" t="s">
        <v>68</v>
      </c>
      <c r="B35" s="110" t="s">
        <v>3159</v>
      </c>
      <c r="C35" s="16" t="s">
        <v>3150</v>
      </c>
      <c r="D35" s="4"/>
      <c r="E35" s="11"/>
      <c r="F35" s="3"/>
      <c r="G35" s="3"/>
      <c r="H35" s="3"/>
    </row>
    <row r="36" spans="1:8">
      <c r="A36" s="187" t="s">
        <v>3519</v>
      </c>
      <c r="B36" s="110" t="s">
        <v>3159</v>
      </c>
      <c r="C36" s="106" t="s">
        <v>3148</v>
      </c>
      <c r="D36" s="4"/>
      <c r="E36" s="11">
        <v>1850</v>
      </c>
      <c r="F36" s="3"/>
      <c r="G36" s="3"/>
      <c r="H36" s="3"/>
    </row>
    <row r="37" spans="1:8">
      <c r="A37" s="187" t="s">
        <v>3520</v>
      </c>
      <c r="B37" s="110" t="s">
        <v>3159</v>
      </c>
      <c r="C37" s="106" t="s">
        <v>3149</v>
      </c>
      <c r="D37" s="4"/>
      <c r="E37" s="11">
        <v>1950</v>
      </c>
      <c r="F37" s="3"/>
      <c r="G37" s="3"/>
      <c r="H37" s="3"/>
    </row>
    <row r="38" spans="1:8" ht="15.75" customHeight="1">
      <c r="A38" s="187" t="s">
        <v>3521</v>
      </c>
      <c r="B38" s="110" t="s">
        <v>3159</v>
      </c>
      <c r="C38" s="106" t="s">
        <v>3662</v>
      </c>
      <c r="D38" s="4"/>
      <c r="E38" s="11">
        <v>2650</v>
      </c>
      <c r="F38" s="3"/>
      <c r="G38" s="3"/>
      <c r="H38" s="3"/>
    </row>
    <row r="39" spans="1:8" ht="31.2">
      <c r="A39" s="187" t="s">
        <v>69</v>
      </c>
      <c r="B39" s="110" t="s">
        <v>3159</v>
      </c>
      <c r="C39" s="16" t="s">
        <v>3151</v>
      </c>
      <c r="D39" s="4"/>
      <c r="E39" s="11"/>
      <c r="F39" s="3"/>
      <c r="G39" s="3"/>
      <c r="H39" s="3"/>
    </row>
    <row r="40" spans="1:8">
      <c r="A40" s="187" t="s">
        <v>3522</v>
      </c>
      <c r="B40" s="110" t="s">
        <v>3159</v>
      </c>
      <c r="C40" s="106" t="s">
        <v>3148</v>
      </c>
      <c r="D40" s="4"/>
      <c r="E40" s="11">
        <v>1200</v>
      </c>
      <c r="F40" s="3"/>
      <c r="G40" s="3"/>
      <c r="H40" s="3"/>
    </row>
    <row r="41" spans="1:8">
      <c r="A41" s="187" t="s">
        <v>3523</v>
      </c>
      <c r="B41" s="110" t="s">
        <v>3159</v>
      </c>
      <c r="C41" s="106" t="s">
        <v>3149</v>
      </c>
      <c r="D41" s="4"/>
      <c r="E41" s="11">
        <v>1300</v>
      </c>
      <c r="F41" s="3"/>
      <c r="G41" s="3"/>
      <c r="H41" s="3"/>
    </row>
    <row r="42" spans="1:8" ht="15.75" customHeight="1">
      <c r="A42" s="187" t="s">
        <v>3524</v>
      </c>
      <c r="B42" s="110" t="s">
        <v>3159</v>
      </c>
      <c r="C42" s="106" t="s">
        <v>3662</v>
      </c>
      <c r="D42" s="4"/>
      <c r="E42" s="11">
        <v>2000</v>
      </c>
      <c r="F42" s="3"/>
      <c r="G42" s="3"/>
      <c r="H42" s="3"/>
    </row>
    <row r="43" spans="1:8" ht="31.2">
      <c r="A43" s="187" t="s">
        <v>70</v>
      </c>
      <c r="B43" s="110" t="s">
        <v>3159</v>
      </c>
      <c r="C43" s="16" t="s">
        <v>71</v>
      </c>
      <c r="D43" s="4"/>
      <c r="E43" s="11">
        <v>2000</v>
      </c>
      <c r="F43" s="3"/>
      <c r="G43" s="3"/>
      <c r="H43" s="3"/>
    </row>
    <row r="44" spans="1:8" ht="46.8">
      <c r="A44" s="187" t="s">
        <v>72</v>
      </c>
      <c r="B44" s="110" t="s">
        <v>3159</v>
      </c>
      <c r="C44" s="19" t="s">
        <v>73</v>
      </c>
      <c r="D44" s="4"/>
      <c r="E44" s="11">
        <f>900*1.1+10</f>
        <v>1000.0000000000001</v>
      </c>
      <c r="F44" s="3"/>
      <c r="G44" s="3"/>
      <c r="H44" s="3"/>
    </row>
    <row r="45" spans="1:8" ht="46.8">
      <c r="A45" s="187" t="s">
        <v>74</v>
      </c>
      <c r="B45" s="110" t="s">
        <v>3159</v>
      </c>
      <c r="C45" s="16" t="s">
        <v>75</v>
      </c>
      <c r="D45" s="4"/>
      <c r="E45" s="11">
        <f>2000*1.1</f>
        <v>2200</v>
      </c>
      <c r="F45" s="3"/>
      <c r="G45" s="3"/>
      <c r="H45" s="3"/>
    </row>
    <row r="46" spans="1:8" ht="49.5" customHeight="1">
      <c r="A46" s="187" t="s">
        <v>76</v>
      </c>
      <c r="B46" s="110" t="s">
        <v>3159</v>
      </c>
      <c r="C46" s="16" t="s">
        <v>77</v>
      </c>
      <c r="D46" s="4"/>
      <c r="E46" s="11">
        <v>3350</v>
      </c>
      <c r="F46" s="3"/>
      <c r="G46" s="3"/>
      <c r="H46" s="3"/>
    </row>
    <row r="47" spans="1:8" ht="31.2">
      <c r="A47" s="187" t="s">
        <v>78</v>
      </c>
      <c r="B47" s="204"/>
      <c r="C47" s="20" t="s">
        <v>2334</v>
      </c>
      <c r="D47" s="4"/>
      <c r="E47" s="11"/>
      <c r="F47" s="3"/>
      <c r="G47" s="3"/>
      <c r="H47" s="3"/>
    </row>
    <row r="48" spans="1:8" ht="31.2">
      <c r="A48" s="187" t="s">
        <v>3525</v>
      </c>
      <c r="B48" s="110" t="s">
        <v>3159</v>
      </c>
      <c r="C48" s="16" t="s">
        <v>2335</v>
      </c>
      <c r="D48" s="105"/>
      <c r="E48" s="11">
        <f>1300*1.1+20</f>
        <v>1450.0000000000002</v>
      </c>
      <c r="F48" s="3"/>
      <c r="G48" s="3"/>
      <c r="H48" s="3"/>
    </row>
    <row r="49" spans="1:8" ht="47.4">
      <c r="A49" s="187" t="s">
        <v>3526</v>
      </c>
      <c r="B49" s="110" t="s">
        <v>3159</v>
      </c>
      <c r="C49" s="16" t="s">
        <v>2336</v>
      </c>
      <c r="D49" s="105"/>
      <c r="E49" s="11">
        <f>1500*1.1</f>
        <v>1650.0000000000002</v>
      </c>
      <c r="F49" s="3"/>
      <c r="G49" s="3"/>
      <c r="H49" s="3"/>
    </row>
    <row r="50" spans="1:8" ht="48">
      <c r="A50" s="187" t="s">
        <v>3527</v>
      </c>
      <c r="B50" s="110" t="s">
        <v>3159</v>
      </c>
      <c r="C50" s="16" t="s">
        <v>2337</v>
      </c>
      <c r="D50" s="105"/>
      <c r="E50" s="11">
        <f>1500*1.1</f>
        <v>1650.0000000000002</v>
      </c>
      <c r="F50" s="3"/>
      <c r="G50" s="3"/>
      <c r="H50" s="3"/>
    </row>
    <row r="51" spans="1:8" ht="47.4">
      <c r="A51" s="187" t="s">
        <v>3528</v>
      </c>
      <c r="B51" s="110" t="s">
        <v>3159</v>
      </c>
      <c r="C51" s="16" t="s">
        <v>2338</v>
      </c>
      <c r="D51" s="105"/>
      <c r="E51" s="11">
        <f>1850*1.1+115</f>
        <v>2150</v>
      </c>
      <c r="F51" s="3"/>
      <c r="G51" s="3"/>
      <c r="H51" s="3"/>
    </row>
    <row r="52" spans="1:8" ht="48">
      <c r="A52" s="187" t="s">
        <v>3529</v>
      </c>
      <c r="B52" s="110" t="s">
        <v>3159</v>
      </c>
      <c r="C52" s="16" t="s">
        <v>2339</v>
      </c>
      <c r="D52" s="105"/>
      <c r="E52" s="11">
        <f>1850*1.1+115</f>
        <v>2150</v>
      </c>
      <c r="F52" s="3"/>
      <c r="G52" s="3"/>
      <c r="H52" s="3"/>
    </row>
    <row r="53" spans="1:8" ht="63.6">
      <c r="A53" s="187" t="s">
        <v>3530</v>
      </c>
      <c r="B53" s="110" t="s">
        <v>3159</v>
      </c>
      <c r="C53" s="16" t="s">
        <v>2340</v>
      </c>
      <c r="D53" s="105"/>
      <c r="E53" s="11">
        <f>1100*1.1-10</f>
        <v>1200</v>
      </c>
      <c r="F53" s="3"/>
      <c r="G53" s="3"/>
      <c r="H53" s="3"/>
    </row>
    <row r="54" spans="1:8" ht="31.2">
      <c r="A54" s="187" t="s">
        <v>3648</v>
      </c>
      <c r="B54" s="110" t="s">
        <v>3159</v>
      </c>
      <c r="C54" s="16" t="s">
        <v>3649</v>
      </c>
      <c r="D54" s="105"/>
      <c r="E54" s="11">
        <v>1700</v>
      </c>
      <c r="F54" s="3"/>
      <c r="G54" s="3"/>
      <c r="H54" s="3"/>
    </row>
    <row r="55" spans="1:8" ht="62.4">
      <c r="A55" s="187" t="s">
        <v>79</v>
      </c>
      <c r="B55" s="110" t="s">
        <v>3159</v>
      </c>
      <c r="C55" s="19" t="s">
        <v>80</v>
      </c>
      <c r="D55" s="4"/>
      <c r="E55" s="11">
        <f>200+100</f>
        <v>300</v>
      </c>
      <c r="F55" s="3"/>
      <c r="G55" s="3"/>
      <c r="H55" s="3"/>
    </row>
    <row r="56" spans="1:8" ht="31.2">
      <c r="A56" s="187" t="s">
        <v>81</v>
      </c>
      <c r="B56" s="110" t="s">
        <v>3159</v>
      </c>
      <c r="C56" s="16" t="s">
        <v>2341</v>
      </c>
      <c r="D56" s="4"/>
      <c r="E56" s="11">
        <f>2350*1.1-35</f>
        <v>2550</v>
      </c>
      <c r="F56" s="3"/>
      <c r="G56" s="3"/>
      <c r="H56" s="3"/>
    </row>
    <row r="57" spans="1:8" ht="62.4">
      <c r="A57" s="187" t="s">
        <v>82</v>
      </c>
      <c r="B57" s="110" t="s">
        <v>3162</v>
      </c>
      <c r="C57" s="19" t="s">
        <v>83</v>
      </c>
      <c r="D57" s="4"/>
      <c r="E57" s="11">
        <f>1650*1.1-15</f>
        <v>1800.0000000000002</v>
      </c>
      <c r="F57" s="3"/>
      <c r="G57" s="3"/>
      <c r="H57" s="3"/>
    </row>
    <row r="58" spans="1:8" ht="62.4">
      <c r="A58" s="187" t="s">
        <v>84</v>
      </c>
      <c r="B58" s="110" t="s">
        <v>3159</v>
      </c>
      <c r="C58" s="16" t="s">
        <v>85</v>
      </c>
      <c r="D58" s="4"/>
      <c r="E58" s="11">
        <f>850*1.1+15</f>
        <v>950.00000000000011</v>
      </c>
      <c r="F58" s="3"/>
      <c r="G58" s="3"/>
      <c r="H58" s="3"/>
    </row>
    <row r="59" spans="1:8" ht="31.2">
      <c r="A59" s="187" t="s">
        <v>86</v>
      </c>
      <c r="B59" s="110" t="s">
        <v>3159</v>
      </c>
      <c r="C59" s="16" t="s">
        <v>1721</v>
      </c>
      <c r="D59" s="4"/>
      <c r="E59" s="11">
        <v>60</v>
      </c>
      <c r="F59" s="3"/>
      <c r="G59" s="3"/>
      <c r="H59" s="3"/>
    </row>
    <row r="60" spans="1:8" ht="31.2">
      <c r="A60" s="187" t="s">
        <v>87</v>
      </c>
      <c r="B60" s="110" t="s">
        <v>3159</v>
      </c>
      <c r="C60" s="16" t="s">
        <v>1722</v>
      </c>
      <c r="D60" s="4"/>
      <c r="E60" s="11">
        <v>55</v>
      </c>
      <c r="F60" s="3"/>
      <c r="G60" s="3"/>
      <c r="H60" s="3"/>
    </row>
    <row r="61" spans="1:8" ht="31.2">
      <c r="A61" s="187" t="s">
        <v>88</v>
      </c>
      <c r="B61" s="110" t="s">
        <v>3159</v>
      </c>
      <c r="C61" s="16" t="s">
        <v>1723</v>
      </c>
      <c r="D61" s="4"/>
      <c r="E61" s="11">
        <v>50</v>
      </c>
      <c r="F61" s="3"/>
      <c r="G61" s="3"/>
      <c r="H61" s="3"/>
    </row>
    <row r="62" spans="1:8">
      <c r="A62" s="187" t="s">
        <v>89</v>
      </c>
      <c r="B62" s="110" t="s">
        <v>3159</v>
      </c>
      <c r="C62" s="16" t="s">
        <v>90</v>
      </c>
      <c r="D62" s="4"/>
      <c r="E62" s="11">
        <v>60</v>
      </c>
      <c r="F62" s="3"/>
      <c r="G62" s="3"/>
      <c r="H62" s="3"/>
    </row>
    <row r="63" spans="1:8">
      <c r="A63" s="187" t="s">
        <v>91</v>
      </c>
      <c r="B63" s="110" t="s">
        <v>3159</v>
      </c>
      <c r="C63" s="16" t="s">
        <v>92</v>
      </c>
      <c r="D63" s="4"/>
      <c r="E63" s="11">
        <v>55</v>
      </c>
      <c r="F63" s="3"/>
      <c r="G63" s="3"/>
      <c r="H63" s="3"/>
    </row>
    <row r="64" spans="1:8">
      <c r="A64" s="187" t="s">
        <v>93</v>
      </c>
      <c r="B64" s="110" t="s">
        <v>3159</v>
      </c>
      <c r="C64" s="16" t="s">
        <v>94</v>
      </c>
      <c r="D64" s="4"/>
      <c r="E64" s="11">
        <v>50</v>
      </c>
      <c r="F64" s="3"/>
      <c r="G64" s="3"/>
      <c r="H64" s="3"/>
    </row>
    <row r="65" spans="1:8" ht="109.2">
      <c r="A65" s="187" t="s">
        <v>95</v>
      </c>
      <c r="B65" s="110" t="s">
        <v>3159</v>
      </c>
      <c r="C65" s="16" t="s">
        <v>3650</v>
      </c>
      <c r="D65" s="4"/>
      <c r="E65" s="11">
        <v>3100</v>
      </c>
      <c r="F65" s="3"/>
      <c r="G65" s="3"/>
      <c r="H65" s="3"/>
    </row>
    <row r="66" spans="1:8" ht="109.2">
      <c r="A66" s="187" t="s">
        <v>98</v>
      </c>
      <c r="B66" s="110" t="s">
        <v>3159</v>
      </c>
      <c r="C66" s="17" t="s">
        <v>3657</v>
      </c>
      <c r="D66" s="4"/>
      <c r="E66" s="11">
        <v>3500</v>
      </c>
      <c r="F66" s="3"/>
      <c r="G66" s="3"/>
      <c r="H66" s="3"/>
    </row>
    <row r="67" spans="1:8" ht="124.8">
      <c r="A67" s="187" t="s">
        <v>100</v>
      </c>
      <c r="B67" s="110" t="s">
        <v>3159</v>
      </c>
      <c r="C67" s="16" t="s">
        <v>3656</v>
      </c>
      <c r="D67" s="4"/>
      <c r="E67" s="11">
        <v>650</v>
      </c>
      <c r="F67" s="3"/>
      <c r="G67" s="3"/>
      <c r="H67" s="3"/>
    </row>
    <row r="68" spans="1:8" ht="124.8">
      <c r="A68" s="187" t="s">
        <v>102</v>
      </c>
      <c r="B68" s="110" t="s">
        <v>3159</v>
      </c>
      <c r="C68" s="17" t="s">
        <v>3658</v>
      </c>
      <c r="D68" s="4"/>
      <c r="E68" s="11">
        <v>1100</v>
      </c>
      <c r="F68" s="3"/>
      <c r="G68" s="3"/>
      <c r="H68" s="3"/>
    </row>
    <row r="69" spans="1:8" ht="30.75" customHeight="1">
      <c r="A69" s="187" t="s">
        <v>2377</v>
      </c>
      <c r="B69" s="110" t="s">
        <v>3159</v>
      </c>
      <c r="C69" s="16" t="s">
        <v>3663</v>
      </c>
      <c r="D69" s="4"/>
      <c r="E69" s="203">
        <v>1450</v>
      </c>
      <c r="F69" s="3"/>
      <c r="G69" s="3"/>
      <c r="H69" s="3"/>
    </row>
    <row r="70" spans="1:8" ht="30.75" customHeight="1">
      <c r="A70" s="187" t="s">
        <v>2378</v>
      </c>
      <c r="B70" s="110" t="s">
        <v>3159</v>
      </c>
      <c r="C70" s="16" t="s">
        <v>3666</v>
      </c>
      <c r="D70" s="4"/>
      <c r="E70" s="203">
        <v>2900</v>
      </c>
      <c r="F70" s="3"/>
      <c r="G70" s="3"/>
      <c r="H70" s="3"/>
    </row>
    <row r="71" spans="1:8" ht="31.2">
      <c r="A71" s="187" t="s">
        <v>2379</v>
      </c>
      <c r="B71" s="184" t="s">
        <v>3170</v>
      </c>
      <c r="C71" s="64" t="s">
        <v>3653</v>
      </c>
      <c r="D71" s="27"/>
      <c r="E71" s="11">
        <v>700</v>
      </c>
      <c r="F71" s="3"/>
      <c r="G71" s="3"/>
      <c r="H71" s="3"/>
    </row>
    <row r="72" spans="1:8">
      <c r="A72" s="187" t="s">
        <v>2380</v>
      </c>
      <c r="B72" s="110" t="s">
        <v>3159</v>
      </c>
      <c r="C72" s="16" t="s">
        <v>96</v>
      </c>
      <c r="D72" s="4" t="s">
        <v>97</v>
      </c>
      <c r="E72" s="11">
        <v>50</v>
      </c>
      <c r="F72" s="3"/>
      <c r="G72" s="3"/>
      <c r="H72" s="3"/>
    </row>
    <row r="73" spans="1:8">
      <c r="A73" s="187" t="s">
        <v>2416</v>
      </c>
      <c r="B73" s="110" t="s">
        <v>3159</v>
      </c>
      <c r="C73" s="16" t="s">
        <v>99</v>
      </c>
      <c r="D73" s="4"/>
      <c r="E73" s="11">
        <v>500</v>
      </c>
      <c r="F73" s="3"/>
      <c r="G73" s="3"/>
      <c r="H73" s="3"/>
    </row>
    <row r="74" spans="1:8">
      <c r="A74" s="187" t="s">
        <v>2417</v>
      </c>
      <c r="B74" s="204"/>
      <c r="C74" s="16" t="s">
        <v>101</v>
      </c>
      <c r="D74" s="4"/>
      <c r="E74" s="11">
        <f>200+50</f>
        <v>250</v>
      </c>
      <c r="F74" s="3"/>
      <c r="G74" s="3"/>
      <c r="H74" s="3"/>
    </row>
    <row r="75" spans="1:8">
      <c r="A75" s="187" t="s">
        <v>2418</v>
      </c>
      <c r="B75" s="110" t="s">
        <v>3159</v>
      </c>
      <c r="C75" s="16" t="s">
        <v>103</v>
      </c>
      <c r="D75" s="4"/>
      <c r="E75" s="11">
        <f>20+5</f>
        <v>25</v>
      </c>
      <c r="F75" s="3"/>
      <c r="G75" s="3"/>
      <c r="H75" s="3"/>
    </row>
    <row r="76" spans="1:8">
      <c r="A76" s="187" t="s">
        <v>2419</v>
      </c>
      <c r="B76" s="110" t="s">
        <v>3159</v>
      </c>
      <c r="C76" s="16" t="s">
        <v>104</v>
      </c>
      <c r="D76" s="4"/>
      <c r="E76" s="11">
        <f>60+5</f>
        <v>65</v>
      </c>
      <c r="F76" s="3"/>
      <c r="G76" s="3"/>
      <c r="H76" s="3"/>
    </row>
    <row r="77" spans="1:8" ht="31.2">
      <c r="A77" s="187" t="s">
        <v>2420</v>
      </c>
      <c r="B77" s="110" t="s">
        <v>3159</v>
      </c>
      <c r="C77" s="16" t="s">
        <v>105</v>
      </c>
      <c r="D77" s="4"/>
      <c r="E77" s="11">
        <f>100+50</f>
        <v>150</v>
      </c>
      <c r="F77" s="3"/>
      <c r="G77" s="3"/>
      <c r="H77" s="3"/>
    </row>
    <row r="78" spans="1:8">
      <c r="A78" s="187" t="s">
        <v>2421</v>
      </c>
      <c r="B78" s="204"/>
      <c r="C78" s="16" t="s">
        <v>106</v>
      </c>
      <c r="D78" s="4"/>
      <c r="E78" s="11">
        <f>100+50</f>
        <v>150</v>
      </c>
      <c r="F78" s="3"/>
      <c r="G78" s="3"/>
      <c r="H78" s="3"/>
    </row>
    <row r="79" spans="1:8" ht="31.2">
      <c r="A79" s="187"/>
      <c r="B79" s="96"/>
      <c r="C79" s="21" t="s">
        <v>107</v>
      </c>
      <c r="D79" s="4"/>
      <c r="E79" s="22"/>
      <c r="F79" s="11"/>
      <c r="G79" s="12"/>
      <c r="H79" s="13"/>
    </row>
    <row r="80" spans="1:8">
      <c r="A80" s="187" t="s">
        <v>2422</v>
      </c>
      <c r="B80" s="110" t="s">
        <v>3162</v>
      </c>
      <c r="C80" s="19" t="s">
        <v>108</v>
      </c>
      <c r="D80" s="4"/>
      <c r="E80" s="11">
        <f>300+300</f>
        <v>600</v>
      </c>
      <c r="F80" s="3"/>
      <c r="G80" s="3"/>
      <c r="H80" s="3"/>
    </row>
    <row r="81" spans="1:8">
      <c r="A81" s="187" t="s">
        <v>2423</v>
      </c>
      <c r="B81" s="110" t="s">
        <v>3162</v>
      </c>
      <c r="C81" s="19" t="s">
        <v>109</v>
      </c>
      <c r="D81" s="4"/>
      <c r="E81" s="11">
        <v>500</v>
      </c>
      <c r="F81" s="3"/>
      <c r="G81" s="3"/>
      <c r="H81" s="3"/>
    </row>
    <row r="82" spans="1:8" ht="31.2">
      <c r="A82" s="187" t="s">
        <v>2424</v>
      </c>
      <c r="B82" s="110" t="s">
        <v>3162</v>
      </c>
      <c r="C82" s="19" t="s">
        <v>110</v>
      </c>
      <c r="D82" s="4"/>
      <c r="E82" s="11">
        <v>500</v>
      </c>
      <c r="F82" s="3"/>
      <c r="G82" s="3"/>
      <c r="H82" s="3"/>
    </row>
    <row r="83" spans="1:8" ht="46.8">
      <c r="A83" s="187" t="s">
        <v>2425</v>
      </c>
      <c r="B83" s="110" t="s">
        <v>3162</v>
      </c>
      <c r="C83" s="19" t="s">
        <v>111</v>
      </c>
      <c r="D83" s="4"/>
      <c r="E83" s="11">
        <v>800</v>
      </c>
      <c r="F83" s="3"/>
      <c r="G83" s="3"/>
      <c r="H83" s="3"/>
    </row>
    <row r="84" spans="1:8" ht="46.8">
      <c r="A84" s="187" t="s">
        <v>2426</v>
      </c>
      <c r="B84" s="110" t="s">
        <v>3162</v>
      </c>
      <c r="C84" s="19" t="s">
        <v>112</v>
      </c>
      <c r="D84" s="4"/>
      <c r="E84" s="11">
        <v>1500</v>
      </c>
      <c r="F84" s="3"/>
      <c r="G84" s="3"/>
      <c r="H84" s="3"/>
    </row>
    <row r="85" spans="1:8" ht="92.25" customHeight="1">
      <c r="A85" s="187" t="s">
        <v>2427</v>
      </c>
      <c r="B85" s="110" t="s">
        <v>3159</v>
      </c>
      <c r="C85" s="19" t="s">
        <v>113</v>
      </c>
      <c r="D85" s="4"/>
      <c r="E85" s="11">
        <f>400+100</f>
        <v>500</v>
      </c>
      <c r="F85" s="3"/>
      <c r="G85" s="3"/>
      <c r="H85" s="3"/>
    </row>
    <row r="86" spans="1:8" ht="95.25" customHeight="1">
      <c r="A86" s="187" t="s">
        <v>2428</v>
      </c>
      <c r="B86" s="110" t="s">
        <v>3159</v>
      </c>
      <c r="C86" s="19" t="s">
        <v>1724</v>
      </c>
      <c r="D86" s="4"/>
      <c r="E86" s="11">
        <f>600+100</f>
        <v>700</v>
      </c>
      <c r="F86" s="3"/>
      <c r="G86" s="3"/>
      <c r="H86" s="3"/>
    </row>
    <row r="87" spans="1:8" ht="31.2">
      <c r="A87" s="187" t="s">
        <v>3531</v>
      </c>
      <c r="B87" s="110" t="s">
        <v>1436</v>
      </c>
      <c r="C87" s="19" t="s">
        <v>3157</v>
      </c>
      <c r="D87" s="4"/>
      <c r="E87" s="11">
        <v>1500</v>
      </c>
      <c r="F87" s="3"/>
      <c r="G87" s="3"/>
      <c r="H87" s="3"/>
    </row>
    <row r="88" spans="1:8" ht="36" customHeight="1">
      <c r="A88" s="187" t="s">
        <v>3532</v>
      </c>
      <c r="B88" s="110" t="s">
        <v>3162</v>
      </c>
      <c r="C88" s="19" t="s">
        <v>114</v>
      </c>
      <c r="D88" s="4"/>
      <c r="E88" s="11">
        <v>1700</v>
      </c>
      <c r="F88" s="3"/>
      <c r="G88" s="3"/>
      <c r="H88" s="3"/>
    </row>
    <row r="89" spans="1:8" ht="93.6">
      <c r="A89" s="187" t="s">
        <v>3651</v>
      </c>
      <c r="B89" s="204" t="s">
        <v>1435</v>
      </c>
      <c r="C89" s="19" t="s">
        <v>1725</v>
      </c>
      <c r="D89" s="4"/>
      <c r="E89" s="11">
        <f>1100+100</f>
        <v>1200</v>
      </c>
      <c r="F89" s="3"/>
      <c r="G89" s="3"/>
      <c r="H89" s="3"/>
    </row>
    <row r="90" spans="1:8" ht="31.2">
      <c r="A90" s="187" t="s">
        <v>3652</v>
      </c>
      <c r="B90" s="204" t="s">
        <v>1435</v>
      </c>
      <c r="C90" s="19" t="s">
        <v>115</v>
      </c>
      <c r="D90" s="4"/>
      <c r="E90" s="11">
        <f>650+100</f>
        <v>750</v>
      </c>
      <c r="F90" s="3"/>
      <c r="G90" s="3"/>
      <c r="H90" s="3"/>
    </row>
    <row r="91" spans="1:8" ht="78">
      <c r="A91" s="187" t="s">
        <v>3654</v>
      </c>
      <c r="B91" s="110" t="s">
        <v>3159</v>
      </c>
      <c r="C91" s="19" t="s">
        <v>116</v>
      </c>
      <c r="D91" s="4"/>
      <c r="E91" s="11">
        <f>1150+100</f>
        <v>1250</v>
      </c>
      <c r="F91" s="3"/>
      <c r="G91" s="3"/>
      <c r="H91" s="3"/>
    </row>
    <row r="92" spans="1:8" ht="46.8">
      <c r="A92" s="187" t="s">
        <v>3655</v>
      </c>
      <c r="B92" s="204" t="s">
        <v>1435</v>
      </c>
      <c r="C92" s="19" t="s">
        <v>117</v>
      </c>
      <c r="D92" s="4"/>
      <c r="E92" s="11">
        <f>800+100</f>
        <v>900</v>
      </c>
      <c r="F92" s="3"/>
      <c r="G92" s="3"/>
      <c r="H92" s="3"/>
    </row>
    <row r="93" spans="1:8" ht="34.5" customHeight="1">
      <c r="A93" s="187" t="s">
        <v>3659</v>
      </c>
      <c r="B93" s="110" t="s">
        <v>3159</v>
      </c>
      <c r="C93" s="19" t="s">
        <v>56</v>
      </c>
      <c r="D93" s="4"/>
      <c r="E93" s="11">
        <f>400+100</f>
        <v>500</v>
      </c>
      <c r="F93" s="3"/>
      <c r="G93" s="3"/>
      <c r="H93" s="3"/>
    </row>
    <row r="94" spans="1:8" ht="31.2">
      <c r="A94" s="187" t="s">
        <v>3664</v>
      </c>
      <c r="B94" s="110" t="s">
        <v>1479</v>
      </c>
      <c r="C94" s="19" t="s">
        <v>2363</v>
      </c>
      <c r="D94" s="4" t="s">
        <v>118</v>
      </c>
      <c r="E94" s="11">
        <v>3000</v>
      </c>
      <c r="F94" s="3"/>
      <c r="G94" s="3"/>
      <c r="H94" s="3"/>
    </row>
    <row r="95" spans="1:8" ht="31.2">
      <c r="A95" s="187" t="s">
        <v>3665</v>
      </c>
      <c r="B95" s="204" t="s">
        <v>1479</v>
      </c>
      <c r="C95" s="19" t="s">
        <v>2364</v>
      </c>
      <c r="D95" s="4" t="s">
        <v>118</v>
      </c>
      <c r="E95" s="11">
        <v>3200</v>
      </c>
      <c r="F95" s="3"/>
      <c r="G95" s="3"/>
      <c r="H95" s="3"/>
    </row>
    <row r="96" spans="1:8">
      <c r="B96" s="90"/>
      <c r="C96" s="91"/>
      <c r="D96" s="79"/>
      <c r="E96" s="79"/>
      <c r="F96" s="53"/>
      <c r="G96" s="53"/>
      <c r="H96" s="13">
        <f t="shared" ref="H96:H99" si="0">G96*1.1</f>
        <v>0</v>
      </c>
    </row>
    <row r="97" spans="2:8">
      <c r="B97" s="218" t="s">
        <v>1428</v>
      </c>
      <c r="C97" s="219"/>
      <c r="E97" s="92" t="s">
        <v>1429</v>
      </c>
      <c r="F97" s="53"/>
      <c r="G97" s="53"/>
      <c r="H97" s="13">
        <f t="shared" si="0"/>
        <v>0</v>
      </c>
    </row>
    <row r="98" spans="2:8">
      <c r="B98" s="130"/>
      <c r="C98" s="3"/>
      <c r="D98" s="93"/>
      <c r="E98" s="94"/>
      <c r="F98" s="57"/>
      <c r="G98" s="57"/>
      <c r="H98" s="13">
        <f t="shared" si="0"/>
        <v>0</v>
      </c>
    </row>
    <row r="99" spans="2:8" ht="15.75" customHeight="1">
      <c r="B99" s="220" t="s">
        <v>1430</v>
      </c>
      <c r="C99" s="220"/>
      <c r="E99" s="43" t="s">
        <v>1431</v>
      </c>
      <c r="F99" s="57"/>
      <c r="G99" s="57"/>
      <c r="H99" s="13">
        <f t="shared" si="0"/>
        <v>0</v>
      </c>
    </row>
    <row r="100" spans="2:8">
      <c r="B100" s="131"/>
      <c r="C100" s="57"/>
      <c r="D100" s="95"/>
      <c r="E100" s="95"/>
      <c r="F100" s="57"/>
      <c r="G100" s="57"/>
      <c r="H100" s="13"/>
    </row>
    <row r="101" spans="2:8" s="2" customFormat="1">
      <c r="B101" s="132"/>
      <c r="C101" s="46"/>
      <c r="D101" s="46"/>
      <c r="E101" s="46"/>
      <c r="F101" s="46"/>
      <c r="G101" s="46"/>
    </row>
    <row r="102" spans="2:8" s="2" customFormat="1">
      <c r="B102" s="132"/>
      <c r="C102" s="46"/>
      <c r="D102" s="46"/>
      <c r="E102" s="46"/>
      <c r="F102" s="46"/>
      <c r="G102" s="46"/>
    </row>
    <row r="103" spans="2:8" s="2" customFormat="1">
      <c r="B103" s="132"/>
      <c r="C103" s="46"/>
      <c r="D103" s="46"/>
      <c r="E103" s="46"/>
      <c r="F103" s="46"/>
      <c r="G103" s="46"/>
    </row>
    <row r="104" spans="2:8" s="2" customFormat="1">
      <c r="B104" s="132"/>
      <c r="C104" s="46"/>
      <c r="D104" s="46"/>
      <c r="E104" s="46"/>
      <c r="F104" s="46"/>
      <c r="G104" s="46"/>
    </row>
    <row r="105" spans="2:8" s="2" customFormat="1">
      <c r="B105" s="132"/>
      <c r="C105" s="46"/>
      <c r="D105" s="46"/>
      <c r="E105" s="46"/>
      <c r="F105" s="46"/>
      <c r="G105" s="46"/>
    </row>
    <row r="106" spans="2:8" s="2" customFormat="1">
      <c r="B106" s="132"/>
      <c r="C106" s="46"/>
      <c r="D106" s="46"/>
      <c r="E106" s="46"/>
      <c r="F106" s="46"/>
      <c r="G106" s="46"/>
    </row>
    <row r="107" spans="2:8" s="2" customFormat="1">
      <c r="B107" s="132"/>
      <c r="C107" s="46"/>
      <c r="D107" s="46"/>
      <c r="E107" s="46"/>
      <c r="F107" s="46"/>
      <c r="G107" s="46"/>
    </row>
    <row r="108" spans="2:8" s="2" customFormat="1">
      <c r="B108" s="132"/>
      <c r="C108" s="46"/>
      <c r="D108" s="46"/>
      <c r="E108" s="46"/>
      <c r="F108" s="46"/>
      <c r="G108" s="46"/>
    </row>
    <row r="109" spans="2:8" s="2" customFormat="1">
      <c r="B109" s="132"/>
      <c r="C109" s="46"/>
      <c r="D109" s="46"/>
      <c r="E109" s="46"/>
      <c r="F109" s="46"/>
      <c r="G109" s="46"/>
    </row>
    <row r="110" spans="2:8" s="2" customFormat="1">
      <c r="B110" s="132"/>
      <c r="C110" s="46"/>
      <c r="D110" s="46"/>
      <c r="E110" s="46"/>
      <c r="F110" s="46"/>
      <c r="G110" s="46"/>
    </row>
    <row r="111" spans="2:8" s="2" customFormat="1">
      <c r="B111" s="132"/>
      <c r="C111" s="46"/>
      <c r="D111" s="46"/>
      <c r="E111" s="46"/>
      <c r="F111" s="46"/>
      <c r="G111" s="46"/>
    </row>
    <row r="112" spans="2:8" s="2" customFormat="1">
      <c r="B112" s="132"/>
      <c r="C112" s="46"/>
      <c r="D112" s="46"/>
      <c r="E112" s="46"/>
      <c r="F112" s="46"/>
      <c r="G112" s="46"/>
    </row>
    <row r="113" spans="2:7" s="2" customFormat="1">
      <c r="B113" s="132"/>
      <c r="C113" s="46"/>
      <c r="D113" s="46"/>
      <c r="E113" s="46"/>
      <c r="F113" s="46"/>
      <c r="G113" s="46"/>
    </row>
    <row r="114" spans="2:7" s="2" customFormat="1">
      <c r="B114" s="132"/>
      <c r="C114" s="46"/>
      <c r="D114" s="46"/>
      <c r="E114" s="46"/>
      <c r="F114" s="46"/>
      <c r="G114" s="46"/>
    </row>
    <row r="115" spans="2:7" s="2" customFormat="1">
      <c r="B115" s="132"/>
      <c r="C115" s="46"/>
      <c r="D115" s="46"/>
      <c r="E115" s="46"/>
      <c r="F115" s="46"/>
      <c r="G115" s="46"/>
    </row>
    <row r="116" spans="2:7" s="2" customFormat="1">
      <c r="B116" s="132"/>
      <c r="C116" s="46"/>
      <c r="D116" s="46"/>
      <c r="E116" s="46"/>
      <c r="F116" s="46"/>
      <c r="G116" s="46"/>
    </row>
    <row r="117" spans="2:7" s="2" customFormat="1">
      <c r="B117" s="132"/>
      <c r="C117" s="46"/>
      <c r="D117" s="46"/>
      <c r="E117" s="46"/>
      <c r="F117" s="46"/>
      <c r="G117" s="46"/>
    </row>
    <row r="118" spans="2:7" s="2" customFormat="1">
      <c r="B118" s="132"/>
      <c r="C118" s="46"/>
      <c r="D118" s="46"/>
      <c r="E118" s="46"/>
      <c r="F118" s="46"/>
      <c r="G118" s="46"/>
    </row>
    <row r="119" spans="2:7" s="2" customFormat="1">
      <c r="B119" s="132"/>
      <c r="C119" s="46"/>
      <c r="D119" s="46"/>
      <c r="E119" s="46"/>
      <c r="F119" s="46"/>
      <c r="G119" s="46"/>
    </row>
    <row r="120" spans="2:7" s="2" customFormat="1">
      <c r="B120" s="132"/>
      <c r="C120" s="46"/>
      <c r="D120" s="46"/>
      <c r="E120" s="46"/>
      <c r="F120" s="46"/>
      <c r="G120" s="46"/>
    </row>
    <row r="121" spans="2:7" s="2" customFormat="1">
      <c r="B121" s="132"/>
      <c r="C121" s="46"/>
      <c r="D121" s="46"/>
      <c r="E121" s="46"/>
      <c r="F121" s="46"/>
      <c r="G121" s="46"/>
    </row>
    <row r="122" spans="2:7" s="2" customFormat="1">
      <c r="B122" s="132"/>
      <c r="C122" s="46"/>
      <c r="D122" s="46"/>
      <c r="E122" s="46"/>
      <c r="F122" s="46"/>
      <c r="G122" s="46"/>
    </row>
    <row r="123" spans="2:7" s="2" customFormat="1">
      <c r="B123" s="132"/>
      <c r="C123" s="46"/>
      <c r="D123" s="46"/>
      <c r="E123" s="46"/>
      <c r="F123" s="46"/>
      <c r="G123" s="46"/>
    </row>
    <row r="124" spans="2:7" s="2" customFormat="1">
      <c r="B124" s="132"/>
      <c r="C124" s="46"/>
      <c r="D124" s="46"/>
      <c r="E124" s="46"/>
      <c r="F124" s="46"/>
      <c r="G124" s="46"/>
    </row>
    <row r="125" spans="2:7" s="2" customFormat="1">
      <c r="B125" s="132"/>
      <c r="C125" s="46"/>
      <c r="D125" s="46"/>
      <c r="E125" s="46"/>
      <c r="F125" s="46"/>
      <c r="G125" s="46"/>
    </row>
  </sheetData>
  <mergeCells count="5">
    <mergeCell ref="A7:E7"/>
    <mergeCell ref="B8:F8"/>
    <mergeCell ref="B9:F9"/>
    <mergeCell ref="B97:C97"/>
    <mergeCell ref="B99:C99"/>
  </mergeCells>
  <pageMargins left="0.39370078740157483" right="0.19685039370078741" top="0.19685039370078741" bottom="0.19685039370078741" header="0.31496062992125984" footer="0.31496062992125984"/>
  <pageSetup paperSize="9" scale="7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topLeftCell="A75" workbookViewId="0">
      <selection activeCell="C84" sqref="C84"/>
    </sheetView>
  </sheetViews>
  <sheetFormatPr defaultColWidth="9.109375" defaultRowHeight="15.6"/>
  <cols>
    <col min="1" max="1" width="10.33203125" style="3" customWidth="1"/>
    <col min="2" max="2" width="15.88671875" style="108" customWidth="1"/>
    <col min="3" max="3" width="71.5546875" style="1" customWidth="1"/>
    <col min="4" max="4" width="18" style="1" customWidth="1"/>
    <col min="5" max="5" width="15" style="1" customWidth="1"/>
    <col min="6" max="6" width="12.44140625" style="1" hidden="1" customWidth="1"/>
    <col min="7" max="7" width="11" style="1" hidden="1" customWidth="1"/>
    <col min="8" max="8" width="9.44140625" style="2" hidden="1" customWidth="1"/>
    <col min="9" max="16384" width="9.109375" style="3"/>
  </cols>
  <sheetData>
    <row r="1" spans="1:8">
      <c r="B1" s="107"/>
      <c r="D1" s="60" t="s">
        <v>0</v>
      </c>
      <c r="E1" s="60"/>
    </row>
    <row r="2" spans="1:8">
      <c r="D2" s="1" t="s">
        <v>1</v>
      </c>
    </row>
    <row r="3" spans="1:8">
      <c r="D3" s="1" t="s">
        <v>2</v>
      </c>
    </row>
    <row r="4" spans="1:8">
      <c r="D4" s="1" t="s">
        <v>3667</v>
      </c>
    </row>
    <row r="5" spans="1:8">
      <c r="D5" s="1" t="s">
        <v>3647</v>
      </c>
    </row>
    <row r="7" spans="1:8">
      <c r="A7" s="221" t="s">
        <v>3660</v>
      </c>
      <c r="B7" s="221"/>
      <c r="C7" s="221"/>
      <c r="D7" s="221"/>
      <c r="E7" s="221"/>
      <c r="F7" s="3"/>
      <c r="G7" s="3"/>
      <c r="H7" s="3"/>
    </row>
    <row r="8" spans="1:8">
      <c r="B8" s="221" t="s">
        <v>5</v>
      </c>
      <c r="C8" s="221"/>
      <c r="D8" s="221"/>
      <c r="E8" s="221"/>
      <c r="F8" s="221"/>
    </row>
    <row r="9" spans="1:8">
      <c r="B9" s="222" t="s">
        <v>6</v>
      </c>
      <c r="C9" s="223"/>
      <c r="D9" s="223"/>
      <c r="E9" s="223"/>
      <c r="F9" s="223"/>
    </row>
    <row r="11" spans="1:8" ht="62.4">
      <c r="A11" s="59" t="s">
        <v>2383</v>
      </c>
      <c r="B11" s="59" t="s">
        <v>1432</v>
      </c>
      <c r="C11" s="211" t="s">
        <v>7</v>
      </c>
      <c r="D11" s="211" t="s">
        <v>8</v>
      </c>
      <c r="E11" s="211" t="s">
        <v>9</v>
      </c>
      <c r="F11" s="4" t="s">
        <v>10</v>
      </c>
      <c r="G11" s="5" t="s">
        <v>9</v>
      </c>
      <c r="H11" s="6" t="s">
        <v>11</v>
      </c>
    </row>
    <row r="12" spans="1:8">
      <c r="A12" s="186"/>
      <c r="B12" s="59"/>
      <c r="C12" s="61" t="s">
        <v>738</v>
      </c>
      <c r="D12" s="44"/>
      <c r="E12" s="11"/>
      <c r="F12" s="4"/>
      <c r="G12" s="42"/>
      <c r="H12" s="13">
        <f t="shared" ref="H12" si="0">G12*1.1</f>
        <v>0</v>
      </c>
    </row>
    <row r="13" spans="1:8" s="10" customFormat="1">
      <c r="A13" s="186"/>
      <c r="B13" s="59"/>
      <c r="C13" s="62" t="s">
        <v>967</v>
      </c>
      <c r="D13" s="62"/>
      <c r="E13" s="23"/>
    </row>
    <row r="14" spans="1:8">
      <c r="A14" s="189" t="s">
        <v>702</v>
      </c>
      <c r="B14" s="59"/>
      <c r="C14" s="20" t="s">
        <v>969</v>
      </c>
      <c r="D14" s="211"/>
      <c r="E14" s="11"/>
      <c r="F14" s="3"/>
      <c r="G14" s="3"/>
      <c r="H14" s="3"/>
    </row>
    <row r="15" spans="1:8">
      <c r="A15" s="208" t="s">
        <v>2192</v>
      </c>
      <c r="B15" s="119" t="s">
        <v>3354</v>
      </c>
      <c r="C15" s="16" t="s">
        <v>970</v>
      </c>
      <c r="D15" s="4"/>
      <c r="E15" s="11"/>
      <c r="F15" s="3"/>
      <c r="G15" s="3"/>
      <c r="H15" s="3"/>
    </row>
    <row r="16" spans="1:8">
      <c r="A16" s="208" t="s">
        <v>2193</v>
      </c>
      <c r="B16" s="119" t="s">
        <v>3355</v>
      </c>
      <c r="C16" s="16" t="s">
        <v>971</v>
      </c>
      <c r="D16" s="4"/>
      <c r="E16" s="11">
        <v>1800</v>
      </c>
      <c r="F16" s="3"/>
      <c r="G16" s="3"/>
      <c r="H16" s="3"/>
    </row>
    <row r="17" spans="1:8">
      <c r="A17" s="208" t="s">
        <v>2194</v>
      </c>
      <c r="B17" s="119" t="s">
        <v>3356</v>
      </c>
      <c r="C17" s="16" t="s">
        <v>972</v>
      </c>
      <c r="D17" s="4"/>
      <c r="E17" s="11">
        <v>2400</v>
      </c>
      <c r="F17" s="3"/>
      <c r="G17" s="3"/>
      <c r="H17" s="3"/>
    </row>
    <row r="18" spans="1:8">
      <c r="A18" s="208" t="s">
        <v>2195</v>
      </c>
      <c r="B18" s="209"/>
      <c r="C18" s="16" t="s">
        <v>973</v>
      </c>
      <c r="D18" s="4"/>
      <c r="E18" s="11"/>
      <c r="F18" s="3"/>
      <c r="G18" s="3"/>
      <c r="H18" s="3"/>
    </row>
    <row r="19" spans="1:8">
      <c r="A19" s="208" t="s">
        <v>2196</v>
      </c>
      <c r="B19" s="209"/>
      <c r="C19" s="16" t="s">
        <v>974</v>
      </c>
      <c r="D19" s="4"/>
      <c r="E19" s="11">
        <v>500</v>
      </c>
      <c r="F19" s="3"/>
      <c r="G19" s="3"/>
      <c r="H19" s="3"/>
    </row>
    <row r="20" spans="1:8">
      <c r="A20" s="208" t="s">
        <v>2197</v>
      </c>
      <c r="B20" s="209"/>
      <c r="C20" s="16" t="s">
        <v>975</v>
      </c>
      <c r="D20" s="4"/>
      <c r="E20" s="11">
        <v>650</v>
      </c>
      <c r="F20" s="3"/>
      <c r="G20" s="3"/>
      <c r="H20" s="3"/>
    </row>
    <row r="21" spans="1:8">
      <c r="A21" s="208" t="s">
        <v>2198</v>
      </c>
      <c r="B21" s="209"/>
      <c r="C21" s="16" t="s">
        <v>976</v>
      </c>
      <c r="D21" s="4"/>
      <c r="E21" s="11">
        <v>1100</v>
      </c>
      <c r="F21" s="3"/>
      <c r="G21" s="3"/>
      <c r="H21" s="3"/>
    </row>
    <row r="22" spans="1:8">
      <c r="A22" s="208" t="s">
        <v>2199</v>
      </c>
      <c r="B22" s="209"/>
      <c r="C22" s="16" t="s">
        <v>977</v>
      </c>
      <c r="D22" s="4"/>
      <c r="E22" s="11">
        <v>400</v>
      </c>
      <c r="F22" s="3"/>
      <c r="G22" s="3"/>
      <c r="H22" s="3"/>
    </row>
    <row r="23" spans="1:8">
      <c r="A23" s="208" t="s">
        <v>2200</v>
      </c>
      <c r="B23" s="209"/>
      <c r="C23" s="16" t="s">
        <v>978</v>
      </c>
      <c r="D23" s="4"/>
      <c r="E23" s="11">
        <v>900</v>
      </c>
      <c r="F23" s="3"/>
      <c r="G23" s="3"/>
      <c r="H23" s="3"/>
    </row>
    <row r="24" spans="1:8">
      <c r="A24" s="189" t="s">
        <v>705</v>
      </c>
      <c r="B24" s="59"/>
      <c r="C24" s="20" t="s">
        <v>980</v>
      </c>
      <c r="D24" s="211"/>
      <c r="E24" s="11"/>
      <c r="F24" s="3"/>
      <c r="G24" s="3"/>
      <c r="H24" s="3"/>
    </row>
    <row r="25" spans="1:8">
      <c r="A25" s="208" t="s">
        <v>2201</v>
      </c>
      <c r="B25" s="209"/>
      <c r="C25" s="16" t="s">
        <v>981</v>
      </c>
      <c r="D25" s="4"/>
      <c r="E25" s="11">
        <v>5000</v>
      </c>
      <c r="F25" s="3"/>
      <c r="G25" s="3"/>
      <c r="H25" s="3"/>
    </row>
    <row r="26" spans="1:8">
      <c r="A26" s="208" t="s">
        <v>2202</v>
      </c>
      <c r="B26" s="209"/>
      <c r="C26" s="16" t="s">
        <v>982</v>
      </c>
      <c r="D26" s="4"/>
      <c r="E26" s="11">
        <v>5600</v>
      </c>
      <c r="F26" s="3"/>
      <c r="G26" s="3"/>
      <c r="H26" s="3"/>
    </row>
    <row r="27" spans="1:8">
      <c r="A27" s="208" t="s">
        <v>2203</v>
      </c>
      <c r="B27" s="209"/>
      <c r="C27" s="16" t="s">
        <v>983</v>
      </c>
      <c r="D27" s="4"/>
      <c r="E27" s="11">
        <v>1200</v>
      </c>
      <c r="F27" s="3"/>
      <c r="G27" s="3"/>
      <c r="H27" s="3"/>
    </row>
    <row r="28" spans="1:8">
      <c r="A28" s="208" t="s">
        <v>2204</v>
      </c>
      <c r="B28" s="209"/>
      <c r="C28" s="16" t="s">
        <v>984</v>
      </c>
      <c r="D28" s="4"/>
      <c r="E28" s="11">
        <v>1600</v>
      </c>
      <c r="F28" s="3"/>
      <c r="G28" s="3"/>
      <c r="H28" s="3"/>
    </row>
    <row r="29" spans="1:8">
      <c r="A29" s="208" t="s">
        <v>2205</v>
      </c>
      <c r="B29" s="209"/>
      <c r="C29" s="16" t="s">
        <v>985</v>
      </c>
      <c r="D29" s="4"/>
      <c r="E29" s="11">
        <v>800</v>
      </c>
      <c r="F29" s="3"/>
      <c r="G29" s="3"/>
      <c r="H29" s="3"/>
    </row>
    <row r="30" spans="1:8">
      <c r="A30" s="208" t="s">
        <v>2206</v>
      </c>
      <c r="B30" s="209"/>
      <c r="C30" s="16" t="s">
        <v>986</v>
      </c>
      <c r="D30" s="4"/>
      <c r="E30" s="11">
        <v>700</v>
      </c>
      <c r="F30" s="3"/>
      <c r="G30" s="3"/>
      <c r="H30" s="3"/>
    </row>
    <row r="31" spans="1:8">
      <c r="A31" s="208" t="s">
        <v>2207</v>
      </c>
      <c r="B31" s="209"/>
      <c r="C31" s="16" t="s">
        <v>987</v>
      </c>
      <c r="D31" s="4"/>
      <c r="E31" s="11">
        <v>640</v>
      </c>
      <c r="F31" s="3"/>
      <c r="G31" s="3"/>
      <c r="H31" s="3"/>
    </row>
    <row r="32" spans="1:8">
      <c r="A32" s="208" t="s">
        <v>2208</v>
      </c>
      <c r="B32" s="209"/>
      <c r="C32" s="16" t="s">
        <v>988</v>
      </c>
      <c r="D32" s="4"/>
      <c r="E32" s="11">
        <v>400</v>
      </c>
      <c r="F32" s="3"/>
      <c r="G32" s="3"/>
      <c r="H32" s="3"/>
    </row>
    <row r="33" spans="1:8">
      <c r="A33" s="208" t="s">
        <v>2209</v>
      </c>
      <c r="B33" s="209"/>
      <c r="C33" s="16" t="s">
        <v>989</v>
      </c>
      <c r="D33" s="4"/>
      <c r="E33" s="11">
        <v>720</v>
      </c>
      <c r="F33" s="3"/>
      <c r="G33" s="3"/>
      <c r="H33" s="3"/>
    </row>
    <row r="34" spans="1:8">
      <c r="A34" s="208" t="s">
        <v>2210</v>
      </c>
      <c r="B34" s="209"/>
      <c r="C34" s="16" t="s">
        <v>990</v>
      </c>
      <c r="D34" s="4"/>
      <c r="E34" s="11">
        <v>400</v>
      </c>
      <c r="F34" s="3"/>
      <c r="G34" s="3"/>
      <c r="H34" s="3"/>
    </row>
    <row r="35" spans="1:8" ht="31.2">
      <c r="A35" s="208" t="s">
        <v>2211</v>
      </c>
      <c r="B35" s="209"/>
      <c r="C35" s="16" t="s">
        <v>991</v>
      </c>
      <c r="D35" s="4"/>
      <c r="E35" s="11">
        <v>400</v>
      </c>
      <c r="F35" s="3"/>
      <c r="G35" s="3"/>
      <c r="H35" s="3"/>
    </row>
    <row r="36" spans="1:8">
      <c r="A36" s="208" t="s">
        <v>2212</v>
      </c>
      <c r="B36" s="209"/>
      <c r="C36" s="16" t="s">
        <v>992</v>
      </c>
      <c r="D36" s="4"/>
      <c r="E36" s="11">
        <v>560</v>
      </c>
      <c r="F36" s="3"/>
      <c r="G36" s="3"/>
      <c r="H36" s="3"/>
    </row>
    <row r="37" spans="1:8">
      <c r="A37" s="189" t="s">
        <v>707</v>
      </c>
      <c r="B37" s="59"/>
      <c r="C37" s="225" t="s">
        <v>994</v>
      </c>
      <c r="D37" s="226"/>
      <c r="E37" s="74"/>
      <c r="F37" s="3"/>
      <c r="G37" s="3"/>
      <c r="H37" s="3"/>
    </row>
    <row r="38" spans="1:8">
      <c r="A38" s="208" t="s">
        <v>2213</v>
      </c>
      <c r="B38" s="209"/>
      <c r="C38" s="16" t="s">
        <v>995</v>
      </c>
      <c r="D38" s="4"/>
      <c r="E38" s="11">
        <v>1400</v>
      </c>
      <c r="F38" s="3"/>
      <c r="G38" s="3"/>
      <c r="H38" s="3"/>
    </row>
    <row r="39" spans="1:8" ht="31.2">
      <c r="A39" s="208" t="s">
        <v>2214</v>
      </c>
      <c r="B39" s="209"/>
      <c r="C39" s="16" t="s">
        <v>996</v>
      </c>
      <c r="D39" s="4"/>
      <c r="E39" s="11">
        <v>1500</v>
      </c>
      <c r="F39" s="3"/>
      <c r="G39" s="3"/>
      <c r="H39" s="3"/>
    </row>
    <row r="40" spans="1:8" ht="31.2">
      <c r="A40" s="208" t="s">
        <v>2215</v>
      </c>
      <c r="B40" s="209"/>
      <c r="C40" s="16" t="s">
        <v>997</v>
      </c>
      <c r="D40" s="4"/>
      <c r="E40" s="11">
        <v>2400</v>
      </c>
      <c r="F40" s="3"/>
      <c r="G40" s="3"/>
      <c r="H40" s="3"/>
    </row>
    <row r="41" spans="1:8">
      <c r="A41" s="208" t="s">
        <v>2216</v>
      </c>
      <c r="B41" s="209"/>
      <c r="C41" s="16" t="s">
        <v>998</v>
      </c>
      <c r="D41" s="4"/>
      <c r="E41" s="11">
        <v>1500</v>
      </c>
      <c r="F41" s="3"/>
      <c r="G41" s="3"/>
      <c r="H41" s="3"/>
    </row>
    <row r="42" spans="1:8">
      <c r="A42" s="208" t="s">
        <v>2217</v>
      </c>
      <c r="B42" s="209"/>
      <c r="C42" s="16" t="s">
        <v>999</v>
      </c>
      <c r="D42" s="4"/>
      <c r="E42" s="11">
        <v>5700</v>
      </c>
      <c r="F42" s="3"/>
      <c r="G42" s="3"/>
      <c r="H42" s="3"/>
    </row>
    <row r="43" spans="1:8">
      <c r="A43" s="208" t="s">
        <v>2218</v>
      </c>
      <c r="B43" s="209"/>
      <c r="C43" s="16" t="s">
        <v>1000</v>
      </c>
      <c r="D43" s="4"/>
      <c r="E43" s="11">
        <v>2700</v>
      </c>
      <c r="F43" s="3"/>
      <c r="G43" s="3"/>
      <c r="H43" s="3"/>
    </row>
    <row r="44" spans="1:8" ht="31.2">
      <c r="A44" s="208" t="s">
        <v>2219</v>
      </c>
      <c r="B44" s="209"/>
      <c r="C44" s="16" t="s">
        <v>1001</v>
      </c>
      <c r="D44" s="4"/>
      <c r="E44" s="11">
        <v>3400</v>
      </c>
      <c r="F44" s="3"/>
      <c r="G44" s="3"/>
      <c r="H44" s="3"/>
    </row>
    <row r="45" spans="1:8" ht="31.2">
      <c r="A45" s="208" t="s">
        <v>2220</v>
      </c>
      <c r="B45" s="209"/>
      <c r="C45" s="16" t="s">
        <v>1002</v>
      </c>
      <c r="D45" s="4"/>
      <c r="E45" s="11">
        <v>2700</v>
      </c>
      <c r="F45" s="3"/>
      <c r="G45" s="3"/>
      <c r="H45" s="3"/>
    </row>
    <row r="46" spans="1:8">
      <c r="A46" s="208" t="s">
        <v>2221</v>
      </c>
      <c r="B46" s="209"/>
      <c r="C46" s="16" t="s">
        <v>1003</v>
      </c>
      <c r="D46" s="4"/>
      <c r="E46" s="11">
        <v>1400</v>
      </c>
      <c r="F46" s="3"/>
      <c r="G46" s="3"/>
      <c r="H46" s="3"/>
    </row>
    <row r="47" spans="1:8">
      <c r="A47" s="208" t="s">
        <v>2222</v>
      </c>
      <c r="B47" s="209"/>
      <c r="C47" s="16" t="s">
        <v>1004</v>
      </c>
      <c r="D47" s="4"/>
      <c r="E47" s="11">
        <v>400</v>
      </c>
      <c r="F47" s="3"/>
      <c r="G47" s="3"/>
      <c r="H47" s="3"/>
    </row>
    <row r="48" spans="1:8" ht="31.2">
      <c r="A48" s="208" t="s">
        <v>2223</v>
      </c>
      <c r="B48" s="209"/>
      <c r="C48" s="16" t="s">
        <v>1005</v>
      </c>
      <c r="D48" s="4"/>
      <c r="E48" s="11">
        <v>2200</v>
      </c>
      <c r="F48" s="3"/>
      <c r="G48" s="3"/>
      <c r="H48" s="3"/>
    </row>
    <row r="49" spans="1:8" ht="31.2">
      <c r="A49" s="208" t="s">
        <v>2224</v>
      </c>
      <c r="B49" s="209"/>
      <c r="C49" s="16" t="s">
        <v>1006</v>
      </c>
      <c r="D49" s="4"/>
      <c r="E49" s="11">
        <v>3000</v>
      </c>
      <c r="F49" s="3"/>
      <c r="G49" s="3"/>
      <c r="H49" s="3"/>
    </row>
    <row r="50" spans="1:8">
      <c r="A50" s="208" t="s">
        <v>2225</v>
      </c>
      <c r="B50" s="209"/>
      <c r="C50" s="16" t="s">
        <v>1007</v>
      </c>
      <c r="D50" s="4"/>
      <c r="E50" s="11">
        <v>380</v>
      </c>
      <c r="F50" s="3"/>
      <c r="G50" s="3"/>
      <c r="H50" s="3"/>
    </row>
    <row r="51" spans="1:8">
      <c r="A51" s="208" t="s">
        <v>2226</v>
      </c>
      <c r="B51" s="209"/>
      <c r="C51" s="16" t="s">
        <v>1008</v>
      </c>
      <c r="D51" s="4"/>
      <c r="E51" s="11">
        <v>1600</v>
      </c>
      <c r="F51" s="3"/>
      <c r="G51" s="3"/>
      <c r="H51" s="3"/>
    </row>
    <row r="52" spans="1:8">
      <c r="A52" s="189" t="s">
        <v>709</v>
      </c>
      <c r="B52" s="59"/>
      <c r="C52" s="16" t="s">
        <v>1010</v>
      </c>
      <c r="D52" s="4"/>
      <c r="E52" s="11"/>
      <c r="F52" s="3"/>
      <c r="G52" s="3"/>
      <c r="H52" s="3"/>
    </row>
    <row r="53" spans="1:8">
      <c r="A53" s="208" t="s">
        <v>2227</v>
      </c>
      <c r="B53" s="110" t="s">
        <v>1660</v>
      </c>
      <c r="C53" s="16" t="s">
        <v>839</v>
      </c>
      <c r="D53" s="4"/>
      <c r="E53" s="11">
        <v>350</v>
      </c>
      <c r="F53" s="3"/>
      <c r="G53" s="3"/>
      <c r="H53" s="3"/>
    </row>
    <row r="54" spans="1:8" ht="31.2">
      <c r="A54" s="208" t="s">
        <v>2228</v>
      </c>
      <c r="B54" s="110" t="s">
        <v>3357</v>
      </c>
      <c r="C54" s="16" t="s">
        <v>1011</v>
      </c>
      <c r="D54" s="4"/>
      <c r="E54" s="11">
        <v>450</v>
      </c>
      <c r="F54" s="3"/>
      <c r="G54" s="3"/>
      <c r="H54" s="3"/>
    </row>
    <row r="55" spans="1:8">
      <c r="A55" s="208" t="s">
        <v>2229</v>
      </c>
      <c r="B55" s="98" t="s">
        <v>3358</v>
      </c>
      <c r="C55" s="16" t="s">
        <v>1012</v>
      </c>
      <c r="D55" s="4"/>
      <c r="E55" s="11">
        <v>400</v>
      </c>
      <c r="F55" s="3"/>
      <c r="G55" s="3"/>
      <c r="H55" s="3"/>
    </row>
    <row r="56" spans="1:8">
      <c r="A56" s="208" t="s">
        <v>2230</v>
      </c>
      <c r="B56" s="119" t="s">
        <v>3345</v>
      </c>
      <c r="C56" s="16" t="s">
        <v>1013</v>
      </c>
      <c r="D56" s="4"/>
      <c r="E56" s="11">
        <v>400</v>
      </c>
      <c r="F56" s="3"/>
      <c r="G56" s="3"/>
      <c r="H56" s="3"/>
    </row>
    <row r="57" spans="1:8">
      <c r="A57" s="208" t="s">
        <v>2231</v>
      </c>
      <c r="B57" s="119" t="s">
        <v>3345</v>
      </c>
      <c r="C57" s="16" t="s">
        <v>1014</v>
      </c>
      <c r="D57" s="4"/>
      <c r="E57" s="11">
        <v>900</v>
      </c>
      <c r="F57" s="3"/>
      <c r="G57" s="3"/>
      <c r="H57" s="3"/>
    </row>
    <row r="58" spans="1:8">
      <c r="A58" s="208" t="s">
        <v>2232</v>
      </c>
      <c r="B58" s="119" t="s">
        <v>3345</v>
      </c>
      <c r="C58" s="16" t="s">
        <v>1015</v>
      </c>
      <c r="D58" s="4"/>
      <c r="E58" s="11">
        <v>80</v>
      </c>
      <c r="F58" s="3"/>
      <c r="G58" s="3"/>
      <c r="H58" s="3"/>
    </row>
    <row r="59" spans="1:8">
      <c r="A59" s="208" t="s">
        <v>2233</v>
      </c>
      <c r="B59" s="209"/>
      <c r="C59" s="16" t="s">
        <v>1016</v>
      </c>
      <c r="D59" s="4"/>
      <c r="E59" s="11"/>
      <c r="F59" s="3"/>
      <c r="G59" s="3"/>
      <c r="H59" s="3"/>
    </row>
    <row r="60" spans="1:8">
      <c r="A60" s="208" t="s">
        <v>2234</v>
      </c>
      <c r="B60" s="209"/>
      <c r="C60" s="16" t="s">
        <v>1017</v>
      </c>
      <c r="D60" s="4"/>
      <c r="E60" s="11">
        <v>350</v>
      </c>
      <c r="F60" s="3"/>
      <c r="G60" s="3"/>
      <c r="H60" s="3"/>
    </row>
    <row r="61" spans="1:8">
      <c r="A61" s="208" t="s">
        <v>2235</v>
      </c>
      <c r="B61" s="209"/>
      <c r="C61" s="16" t="s">
        <v>1018</v>
      </c>
      <c r="D61" s="4"/>
      <c r="E61" s="11">
        <v>400</v>
      </c>
      <c r="F61" s="3"/>
      <c r="G61" s="3"/>
      <c r="H61" s="3"/>
    </row>
    <row r="62" spans="1:8">
      <c r="A62" s="208" t="s">
        <v>2236</v>
      </c>
      <c r="B62" s="209"/>
      <c r="C62" s="16" t="s">
        <v>1019</v>
      </c>
      <c r="D62" s="4"/>
      <c r="E62" s="11">
        <v>560</v>
      </c>
      <c r="F62" s="3"/>
      <c r="G62" s="3"/>
      <c r="H62" s="3"/>
    </row>
    <row r="63" spans="1:8">
      <c r="A63" s="208" t="s">
        <v>2237</v>
      </c>
      <c r="B63" s="209"/>
      <c r="C63" s="16" t="s">
        <v>1020</v>
      </c>
      <c r="D63" s="4"/>
      <c r="E63" s="11"/>
      <c r="F63" s="3"/>
      <c r="G63" s="3"/>
      <c r="H63" s="3"/>
    </row>
    <row r="64" spans="1:8">
      <c r="A64" s="208" t="s">
        <v>2238</v>
      </c>
      <c r="B64" s="209"/>
      <c r="C64" s="16" t="s">
        <v>1742</v>
      </c>
      <c r="D64" s="4"/>
      <c r="E64" s="11">
        <v>250</v>
      </c>
      <c r="F64" s="3"/>
      <c r="G64" s="3"/>
      <c r="H64" s="3"/>
    </row>
    <row r="65" spans="1:8">
      <c r="A65" s="208" t="s">
        <v>2239</v>
      </c>
      <c r="B65" s="209"/>
      <c r="C65" s="16" t="s">
        <v>1021</v>
      </c>
      <c r="D65" s="4"/>
      <c r="E65" s="11">
        <v>400</v>
      </c>
      <c r="F65" s="3"/>
      <c r="G65" s="3"/>
      <c r="H65" s="3"/>
    </row>
    <row r="66" spans="1:8">
      <c r="A66" s="208" t="s">
        <v>2240</v>
      </c>
      <c r="B66" s="209"/>
      <c r="C66" s="16" t="s">
        <v>1022</v>
      </c>
      <c r="D66" s="4"/>
      <c r="E66" s="11">
        <v>350</v>
      </c>
      <c r="F66" s="3"/>
      <c r="G66" s="3"/>
      <c r="H66" s="3"/>
    </row>
    <row r="67" spans="1:8">
      <c r="A67" s="208" t="s">
        <v>2241</v>
      </c>
      <c r="B67" s="209"/>
      <c r="C67" s="16" t="s">
        <v>1023</v>
      </c>
      <c r="D67" s="4"/>
      <c r="E67" s="11">
        <v>1100</v>
      </c>
      <c r="F67" s="3"/>
      <c r="G67" s="3"/>
      <c r="H67" s="3"/>
    </row>
    <row r="68" spans="1:8">
      <c r="A68" s="208" t="s">
        <v>2242</v>
      </c>
      <c r="B68" s="209"/>
      <c r="C68" s="16" t="s">
        <v>1024</v>
      </c>
      <c r="D68" s="4"/>
      <c r="E68" s="11">
        <v>1600</v>
      </c>
      <c r="F68" s="3"/>
      <c r="G68" s="3"/>
      <c r="H68" s="3"/>
    </row>
    <row r="69" spans="1:8">
      <c r="A69" s="208" t="s">
        <v>2243</v>
      </c>
      <c r="B69" s="209"/>
      <c r="C69" s="16" t="s">
        <v>1025</v>
      </c>
      <c r="D69" s="4"/>
      <c r="E69" s="11">
        <v>1100</v>
      </c>
      <c r="F69" s="3"/>
      <c r="G69" s="3"/>
      <c r="H69" s="3"/>
    </row>
    <row r="70" spans="1:8" ht="31.2">
      <c r="A70" s="208" t="s">
        <v>2244</v>
      </c>
      <c r="B70" s="209"/>
      <c r="C70" s="65" t="s">
        <v>1026</v>
      </c>
      <c r="D70" s="4"/>
      <c r="E70" s="11">
        <v>1700</v>
      </c>
      <c r="F70" s="3"/>
      <c r="G70" s="3"/>
      <c r="H70" s="3"/>
    </row>
    <row r="71" spans="1:8">
      <c r="A71" s="208" t="s">
        <v>2245</v>
      </c>
      <c r="B71" s="209"/>
      <c r="C71" s="16" t="s">
        <v>1027</v>
      </c>
      <c r="D71" s="4"/>
      <c r="E71" s="11">
        <v>560</v>
      </c>
      <c r="F71" s="3"/>
      <c r="G71" s="3"/>
      <c r="H71" s="3"/>
    </row>
    <row r="72" spans="1:8">
      <c r="A72" s="208" t="s">
        <v>2246</v>
      </c>
      <c r="B72" s="209"/>
      <c r="C72" s="16" t="s">
        <v>1028</v>
      </c>
      <c r="D72" s="4"/>
      <c r="E72" s="11">
        <v>400</v>
      </c>
      <c r="F72" s="3"/>
      <c r="G72" s="3"/>
      <c r="H72" s="3"/>
    </row>
    <row r="73" spans="1:8">
      <c r="A73" s="208" t="s">
        <v>2247</v>
      </c>
      <c r="B73" s="209"/>
      <c r="C73" s="16" t="s">
        <v>1029</v>
      </c>
      <c r="D73" s="4"/>
      <c r="E73" s="11">
        <v>500</v>
      </c>
      <c r="F73" s="3"/>
      <c r="G73" s="3"/>
      <c r="H73" s="3"/>
    </row>
    <row r="74" spans="1:8">
      <c r="A74" s="208" t="s">
        <v>2248</v>
      </c>
      <c r="B74" s="209"/>
      <c r="C74" s="16" t="s">
        <v>1030</v>
      </c>
      <c r="D74" s="4"/>
      <c r="E74" s="11">
        <v>450</v>
      </c>
      <c r="F74" s="3"/>
      <c r="G74" s="3"/>
      <c r="H74" s="3"/>
    </row>
    <row r="75" spans="1:8">
      <c r="A75" s="208" t="s">
        <v>2249</v>
      </c>
      <c r="B75" s="209"/>
      <c r="C75" s="16" t="s">
        <v>1031</v>
      </c>
      <c r="D75" s="4"/>
      <c r="E75" s="11">
        <v>550</v>
      </c>
      <c r="F75" s="3"/>
      <c r="G75" s="3"/>
      <c r="H75" s="3"/>
    </row>
    <row r="76" spans="1:8">
      <c r="A76" s="208" t="s">
        <v>2250</v>
      </c>
      <c r="B76" s="209"/>
      <c r="C76" s="16" t="s">
        <v>1032</v>
      </c>
      <c r="D76" s="4"/>
      <c r="E76" s="11">
        <v>530</v>
      </c>
      <c r="F76" s="3"/>
      <c r="G76" s="3"/>
      <c r="H76" s="3"/>
    </row>
    <row r="77" spans="1:8">
      <c r="A77" s="208" t="s">
        <v>2251</v>
      </c>
      <c r="B77" s="209"/>
      <c r="C77" s="16" t="s">
        <v>1033</v>
      </c>
      <c r="D77" s="4"/>
      <c r="E77" s="11">
        <v>700</v>
      </c>
      <c r="F77" s="3"/>
      <c r="G77" s="3"/>
      <c r="H77" s="3"/>
    </row>
    <row r="78" spans="1:8">
      <c r="A78" s="208" t="s">
        <v>2252</v>
      </c>
      <c r="B78" s="209"/>
      <c r="C78" s="16" t="s">
        <v>1034</v>
      </c>
      <c r="D78" s="4"/>
      <c r="E78" s="11">
        <v>850</v>
      </c>
      <c r="F78" s="3"/>
      <c r="G78" s="3"/>
      <c r="H78" s="3"/>
    </row>
    <row r="79" spans="1:8">
      <c r="A79" s="208" t="s">
        <v>2253</v>
      </c>
      <c r="B79" s="209"/>
      <c r="C79" s="16" t="s">
        <v>1035</v>
      </c>
      <c r="D79" s="4"/>
      <c r="E79" s="11">
        <v>1000</v>
      </c>
      <c r="F79" s="3"/>
      <c r="G79" s="3"/>
      <c r="H79" s="3"/>
    </row>
    <row r="80" spans="1:8">
      <c r="A80" s="208" t="s">
        <v>2254</v>
      </c>
      <c r="B80" s="96"/>
      <c r="C80" s="16" t="s">
        <v>1036</v>
      </c>
      <c r="D80" s="4"/>
      <c r="E80" s="11">
        <v>800</v>
      </c>
      <c r="F80" s="3"/>
      <c r="G80" s="3"/>
      <c r="H80" s="3"/>
    </row>
    <row r="81" spans="1:8">
      <c r="A81" s="190" t="s">
        <v>2255</v>
      </c>
      <c r="B81" s="110" t="s">
        <v>3310</v>
      </c>
      <c r="C81" s="212" t="s">
        <v>1037</v>
      </c>
      <c r="D81" s="4"/>
      <c r="E81" s="11">
        <v>160</v>
      </c>
      <c r="F81" s="3"/>
      <c r="G81" s="3"/>
      <c r="H81" s="3"/>
    </row>
    <row r="82" spans="1:8">
      <c r="A82" s="193"/>
      <c r="B82" s="164" t="s">
        <v>1038</v>
      </c>
      <c r="C82" s="75"/>
      <c r="D82" s="76"/>
      <c r="E82" s="77"/>
      <c r="F82" s="3"/>
      <c r="G82" s="3"/>
      <c r="H82" s="3"/>
    </row>
    <row r="83" spans="1:8">
      <c r="A83" s="193"/>
      <c r="B83" s="215" t="s">
        <v>1039</v>
      </c>
      <c r="C83" s="216"/>
      <c r="D83" s="216"/>
      <c r="E83" s="217"/>
      <c r="F83" s="3"/>
      <c r="G83" s="3"/>
      <c r="H83" s="3"/>
    </row>
    <row r="84" spans="1:8">
      <c r="A84" s="193"/>
      <c r="B84" s="78" t="s">
        <v>1040</v>
      </c>
      <c r="C84" s="47"/>
      <c r="D84" s="79"/>
      <c r="E84" s="80"/>
      <c r="F84" s="3"/>
      <c r="G84" s="3"/>
      <c r="H84" s="3"/>
    </row>
    <row r="85" spans="1:8">
      <c r="A85" s="193"/>
      <c r="B85" s="78" t="s">
        <v>1041</v>
      </c>
      <c r="C85" s="47"/>
      <c r="D85" s="79"/>
      <c r="E85" s="80"/>
      <c r="F85" s="3"/>
      <c r="G85" s="3"/>
      <c r="H85" s="3"/>
    </row>
    <row r="86" spans="1:8">
      <c r="A86" s="193"/>
      <c r="B86" s="78" t="s">
        <v>1042</v>
      </c>
      <c r="C86" s="47"/>
      <c r="D86" s="79"/>
      <c r="E86" s="80"/>
      <c r="F86" s="3"/>
      <c r="G86" s="3"/>
      <c r="H86" s="3"/>
    </row>
    <row r="87" spans="1:8">
      <c r="A87" s="193"/>
      <c r="B87" s="215" t="s">
        <v>1043</v>
      </c>
      <c r="C87" s="216"/>
      <c r="D87" s="216"/>
      <c r="E87" s="217"/>
      <c r="F87" s="3"/>
      <c r="G87" s="3"/>
      <c r="H87" s="3"/>
    </row>
    <row r="88" spans="1:8">
      <c r="A88" s="193"/>
      <c r="B88" s="210"/>
      <c r="C88" s="47" t="s">
        <v>1044</v>
      </c>
      <c r="D88" s="79"/>
      <c r="E88" s="80"/>
      <c r="F88" s="3"/>
      <c r="G88" s="3"/>
      <c r="H88" s="3"/>
    </row>
    <row r="89" spans="1:8">
      <c r="A89" s="193"/>
      <c r="B89" s="210"/>
      <c r="C89" s="47" t="s">
        <v>1045</v>
      </c>
      <c r="D89" s="79"/>
      <c r="E89" s="80"/>
      <c r="F89" s="3"/>
      <c r="G89" s="3"/>
      <c r="H89" s="3"/>
    </row>
    <row r="90" spans="1:8">
      <c r="A90" s="193"/>
      <c r="B90" s="124"/>
      <c r="C90" s="81" t="s">
        <v>1046</v>
      </c>
      <c r="D90" s="82"/>
      <c r="E90" s="83"/>
      <c r="F90" s="3"/>
      <c r="G90" s="3"/>
      <c r="H90" s="3"/>
    </row>
    <row r="91" spans="1:8">
      <c r="B91" s="90"/>
      <c r="C91" s="91"/>
      <c r="D91" s="79"/>
      <c r="E91" s="79"/>
      <c r="F91" s="53"/>
      <c r="G91" s="53"/>
      <c r="H91" s="13">
        <f t="shared" ref="H91:H94" si="1">G91*1.1</f>
        <v>0</v>
      </c>
    </row>
    <row r="92" spans="1:8">
      <c r="B92" s="218" t="s">
        <v>1428</v>
      </c>
      <c r="C92" s="219"/>
      <c r="E92" s="92" t="s">
        <v>1429</v>
      </c>
      <c r="F92" s="53"/>
      <c r="G92" s="53"/>
      <c r="H92" s="13">
        <f t="shared" si="1"/>
        <v>0</v>
      </c>
    </row>
    <row r="93" spans="1:8">
      <c r="B93" s="130"/>
      <c r="C93" s="3"/>
      <c r="D93" s="93"/>
      <c r="E93" s="94"/>
      <c r="F93" s="57"/>
      <c r="G93" s="57"/>
      <c r="H93" s="13">
        <f t="shared" si="1"/>
        <v>0</v>
      </c>
    </row>
    <row r="94" spans="1:8" ht="15.75" customHeight="1">
      <c r="B94" s="220" t="s">
        <v>1430</v>
      </c>
      <c r="C94" s="220"/>
      <c r="E94" s="43" t="s">
        <v>1431</v>
      </c>
      <c r="F94" s="57"/>
      <c r="G94" s="57"/>
      <c r="H94" s="13">
        <f t="shared" si="1"/>
        <v>0</v>
      </c>
    </row>
    <row r="95" spans="1:8">
      <c r="B95" s="131"/>
      <c r="C95" s="57"/>
      <c r="D95" s="95"/>
      <c r="E95" s="95"/>
      <c r="F95" s="57"/>
      <c r="G95" s="57"/>
      <c r="H95" s="13"/>
    </row>
    <row r="96" spans="1:8" s="2" customFormat="1">
      <c r="B96" s="132"/>
      <c r="C96" s="46"/>
      <c r="D96" s="46"/>
      <c r="E96" s="46"/>
      <c r="F96" s="46"/>
      <c r="G96" s="46"/>
    </row>
    <row r="97" spans="2:7" s="2" customFormat="1">
      <c r="B97" s="132"/>
      <c r="C97" s="46"/>
      <c r="D97" s="46"/>
      <c r="E97" s="46"/>
      <c r="F97" s="46"/>
      <c r="G97" s="46"/>
    </row>
    <row r="98" spans="2:7" s="2" customFormat="1">
      <c r="B98" s="132"/>
      <c r="C98" s="46"/>
      <c r="D98" s="46"/>
      <c r="E98" s="46"/>
      <c r="F98" s="46"/>
      <c r="G98" s="46"/>
    </row>
    <row r="99" spans="2:7" s="2" customFormat="1">
      <c r="B99" s="132"/>
      <c r="C99" s="46"/>
      <c r="D99" s="46"/>
      <c r="E99" s="46"/>
      <c r="F99" s="46"/>
      <c r="G99" s="46"/>
    </row>
    <row r="100" spans="2:7" s="2" customFormat="1">
      <c r="B100" s="132"/>
      <c r="C100" s="46"/>
      <c r="D100" s="46"/>
      <c r="E100" s="46"/>
      <c r="F100" s="46"/>
      <c r="G100" s="46"/>
    </row>
    <row r="101" spans="2:7" s="2" customFormat="1">
      <c r="B101" s="132"/>
      <c r="C101" s="46"/>
      <c r="D101" s="46"/>
      <c r="E101" s="46"/>
      <c r="F101" s="46"/>
      <c r="G101" s="46"/>
    </row>
    <row r="102" spans="2:7" s="2" customFormat="1">
      <c r="B102" s="132"/>
      <c r="C102" s="46"/>
      <c r="D102" s="46"/>
      <c r="E102" s="46"/>
      <c r="F102" s="46"/>
      <c r="G102" s="46"/>
    </row>
    <row r="103" spans="2:7" s="2" customFormat="1">
      <c r="B103" s="132"/>
      <c r="C103" s="46"/>
      <c r="D103" s="46"/>
      <c r="E103" s="46"/>
      <c r="F103" s="46"/>
      <c r="G103" s="46"/>
    </row>
    <row r="104" spans="2:7" s="2" customFormat="1">
      <c r="B104" s="132"/>
      <c r="C104" s="46"/>
      <c r="D104" s="46"/>
      <c r="E104" s="46"/>
      <c r="F104" s="46"/>
      <c r="G104" s="46"/>
    </row>
    <row r="105" spans="2:7" s="2" customFormat="1">
      <c r="B105" s="132"/>
      <c r="C105" s="46"/>
      <c r="D105" s="46"/>
      <c r="E105" s="46"/>
      <c r="F105" s="46"/>
      <c r="G105" s="46"/>
    </row>
    <row r="106" spans="2:7" s="2" customFormat="1">
      <c r="B106" s="132"/>
      <c r="C106" s="46"/>
      <c r="D106" s="46"/>
      <c r="E106" s="46"/>
      <c r="F106" s="46"/>
      <c r="G106" s="46"/>
    </row>
    <row r="107" spans="2:7" s="2" customFormat="1">
      <c r="B107" s="132"/>
      <c r="C107" s="46"/>
      <c r="D107" s="46"/>
      <c r="E107" s="46"/>
      <c r="F107" s="46"/>
      <c r="G107" s="46"/>
    </row>
    <row r="108" spans="2:7" s="2" customFormat="1">
      <c r="B108" s="132"/>
      <c r="C108" s="46"/>
      <c r="D108" s="46"/>
      <c r="E108" s="46"/>
      <c r="F108" s="46"/>
      <c r="G108" s="46"/>
    </row>
    <row r="109" spans="2:7" s="2" customFormat="1">
      <c r="B109" s="132"/>
      <c r="C109" s="46"/>
      <c r="D109" s="46"/>
      <c r="E109" s="46"/>
      <c r="F109" s="46"/>
      <c r="G109" s="46"/>
    </row>
    <row r="110" spans="2:7" s="2" customFormat="1">
      <c r="B110" s="132"/>
      <c r="C110" s="46"/>
      <c r="D110" s="46"/>
      <c r="E110" s="46"/>
      <c r="F110" s="46"/>
      <c r="G110" s="46"/>
    </row>
    <row r="111" spans="2:7" s="2" customFormat="1">
      <c r="B111" s="132"/>
      <c r="C111" s="46"/>
      <c r="D111" s="46"/>
      <c r="E111" s="46"/>
      <c r="F111" s="46"/>
      <c r="G111" s="46"/>
    </row>
    <row r="112" spans="2:7" s="2" customFormat="1">
      <c r="B112" s="132"/>
      <c r="C112" s="46"/>
      <c r="D112" s="46"/>
      <c r="E112" s="46"/>
      <c r="F112" s="46"/>
      <c r="G112" s="46"/>
    </row>
    <row r="113" spans="2:7" s="2" customFormat="1">
      <c r="B113" s="132"/>
      <c r="C113" s="46"/>
      <c r="D113" s="46"/>
      <c r="E113" s="46"/>
      <c r="F113" s="46"/>
      <c r="G113" s="46"/>
    </row>
    <row r="114" spans="2:7" s="2" customFormat="1">
      <c r="B114" s="132"/>
      <c r="C114" s="46"/>
      <c r="D114" s="46"/>
      <c r="E114" s="46"/>
      <c r="F114" s="46"/>
      <c r="G114" s="46"/>
    </row>
    <row r="115" spans="2:7" s="2" customFormat="1">
      <c r="B115" s="132"/>
      <c r="C115" s="46"/>
      <c r="D115" s="46"/>
      <c r="E115" s="46"/>
      <c r="F115" s="46"/>
      <c r="G115" s="46"/>
    </row>
    <row r="116" spans="2:7" s="2" customFormat="1">
      <c r="B116" s="132"/>
      <c r="C116" s="46"/>
      <c r="D116" s="46"/>
      <c r="E116" s="46"/>
      <c r="F116" s="46"/>
      <c r="G116" s="46"/>
    </row>
    <row r="117" spans="2:7" s="2" customFormat="1">
      <c r="B117" s="132"/>
      <c r="C117" s="46"/>
      <c r="D117" s="46"/>
      <c r="E117" s="46"/>
      <c r="F117" s="46"/>
      <c r="G117" s="46"/>
    </row>
    <row r="118" spans="2:7" s="2" customFormat="1">
      <c r="B118" s="132"/>
      <c r="C118" s="46"/>
      <c r="D118" s="46"/>
      <c r="E118" s="46"/>
      <c r="F118" s="46"/>
      <c r="G118" s="46"/>
    </row>
    <row r="119" spans="2:7" s="2" customFormat="1">
      <c r="B119" s="132"/>
      <c r="C119" s="46"/>
      <c r="D119" s="46"/>
      <c r="E119" s="46"/>
      <c r="F119" s="46"/>
      <c r="G119" s="46"/>
    </row>
    <row r="120" spans="2:7" s="2" customFormat="1">
      <c r="B120" s="132"/>
      <c r="C120" s="46"/>
      <c r="D120" s="46"/>
      <c r="E120" s="46"/>
      <c r="F120" s="46"/>
      <c r="G120" s="46"/>
    </row>
  </sheetData>
  <mergeCells count="8">
    <mergeCell ref="B92:C92"/>
    <mergeCell ref="B94:C94"/>
    <mergeCell ref="C37:D37"/>
    <mergeCell ref="B83:E83"/>
    <mergeCell ref="B87:E87"/>
    <mergeCell ref="A7:E7"/>
    <mergeCell ref="B8:F8"/>
    <mergeCell ref="B9:F9"/>
  </mergeCells>
  <pageMargins left="0.39370078740157483" right="0.19685039370078741" top="0.19685039370078741" bottom="0.19685039370078741" header="0.31496062992125984" footer="0.31496062992125984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01.01.2020г.</vt:lpstr>
      <vt:lpstr>02.03.2020г.</vt:lpstr>
      <vt:lpstr>01.06.2020г.</vt:lpstr>
      <vt:lpstr>01.09.2020г.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Пользователь</cp:lastModifiedBy>
  <cp:lastPrinted>2020-06-25T04:08:39Z</cp:lastPrinted>
  <dcterms:created xsi:type="dcterms:W3CDTF">2017-09-20T05:32:43Z</dcterms:created>
  <dcterms:modified xsi:type="dcterms:W3CDTF">2020-09-01T11:10:57Z</dcterms:modified>
</cp:coreProperties>
</file>